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ROJEKTE\__VORLAGEN\basisCHECK\"/>
    </mc:Choice>
  </mc:AlternateContent>
  <xr:revisionPtr revIDLastSave="0" documentId="8_{5F944CC6-4643-450E-8C2C-8D9213A3B56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rmular basisCHECK" sheetId="3" r:id="rId1"/>
    <sheet name="Ersatzwerte" sheetId="5" r:id="rId2"/>
    <sheet name="Setup" sheetId="4" r:id="rId3"/>
  </sheets>
  <definedNames>
    <definedName name="Ansaugfilter">Setup!$D$40:$D$45</definedName>
    <definedName name="Ansaugluft">Setup!$H$27:$H$31</definedName>
    <definedName name="Ansprechpartner">'Formular basisCHECK'!$C$40</definedName>
    <definedName name="Bauart">Setup!$J$47:$J$51</definedName>
    <definedName name="Druckluft">'Formular basisCHECK'!$C$125</definedName>
    <definedName name="Druckluftqualität">Setup!$F$27:$F$36</definedName>
    <definedName name="Ersatzwert">Setup!$D$35:$D$36</definedName>
    <definedName name="Hersteller">Setup!$J$27:$J$35</definedName>
    <definedName name="JaNein">Setup!$B$27:$B$28</definedName>
    <definedName name="Kompressoren">'Formular basisCHECK'!$C$180</definedName>
    <definedName name="KompressorZustand">Setup!$J$39:$J$43</definedName>
    <definedName name="Land">Setup!$B$33:$B$45</definedName>
    <definedName name="Projektdaten">'Formular basisCHECK'!$C$17</definedName>
    <definedName name="Raumdruck">Setup!$H$35:$H$40</definedName>
    <definedName name="RISchema">'Formular basisCHECK'!$C$171</definedName>
    <definedName name="Standort">'Formular basisCHECK'!$C$51</definedName>
    <definedName name="Start">'Formular basisCHECK'!$C$9</definedName>
    <definedName name="Status">Setup!$D$27:$D$31</definedName>
    <definedName name="Steuerungstyp">Setup!$F$40:$F$43</definedName>
    <definedName name="SzenarioKunde">'Formular basisCHECK'!$C$87</definedName>
    <definedName name="SzenarioPostberg">'Formular basisCHECK'!$C$111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5" l="1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82" i="5"/>
  <c r="E81" i="5"/>
  <c r="E80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F14" i="3"/>
  <c r="F12" i="3"/>
  <c r="C13" i="3"/>
  <c r="E14" i="3"/>
  <c r="E13" i="3"/>
  <c r="E12" i="3"/>
  <c r="F13" i="3"/>
  <c r="C12" i="3"/>
  <c r="E5" i="5" l="1"/>
  <c r="E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 Bartolovic</author>
  </authors>
  <commentList>
    <comment ref="F6" authorId="0" shapeId="0" xr:uid="{5EAEDBC3-4FDF-48D9-A642-8BC3ECF67674}">
      <text>
        <r>
          <rPr>
            <b/>
            <sz val="9"/>
            <color indexed="81"/>
            <rFont val="Segoe UI"/>
            <family val="2"/>
          </rPr>
          <t>Dimension / Einheit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" authorId="0" shapeId="0" xr:uid="{7F5BF787-CA99-4A73-89E1-4365DE441911}">
      <text>
        <r>
          <rPr>
            <b/>
            <sz val="9"/>
            <color indexed="81"/>
            <rFont val="Segoe UI"/>
            <family val="2"/>
          </rPr>
          <t>Ersatzwert, Eine Annahme, falls Wert nicht bekannt ist</t>
        </r>
      </text>
    </comment>
  </commentList>
</comments>
</file>

<file path=xl/sharedStrings.xml><?xml version="1.0" encoding="utf-8"?>
<sst xmlns="http://schemas.openxmlformats.org/spreadsheetml/2006/main" count="710" uniqueCount="302">
  <si>
    <t>DRUCKLUFT</t>
  </si>
  <si>
    <t>SZENARIO</t>
  </si>
  <si>
    <t>basisCHECK</t>
  </si>
  <si>
    <t>INTERN</t>
  </si>
  <si>
    <t>EWT</t>
  </si>
  <si>
    <t>DIM</t>
  </si>
  <si>
    <t>STATION</t>
  </si>
  <si>
    <t>GLOBAL</t>
  </si>
  <si>
    <t>Ersatzwert</t>
  </si>
  <si>
    <t>Projekt</t>
  </si>
  <si>
    <t>Anzahl der Mitarbeiter am Standort</t>
  </si>
  <si>
    <t>MA</t>
  </si>
  <si>
    <t>Hersteller</t>
  </si>
  <si>
    <t>Name</t>
  </si>
  <si>
    <t>Einheit</t>
  </si>
  <si>
    <t>Branche</t>
  </si>
  <si>
    <t>Typ</t>
  </si>
  <si>
    <t>Druckluft Grundlastanteil</t>
  </si>
  <si>
    <t>% v. VAB-avg</t>
  </si>
  <si>
    <t>VAB</t>
  </si>
  <si>
    <t>Volumenstrom Druckluftbedarf</t>
  </si>
  <si>
    <t>m³/min</t>
  </si>
  <si>
    <t>KMU</t>
  </si>
  <si>
    <t>Jährlicher Stromverbrauch am Standort</t>
  </si>
  <si>
    <t>kWh/a</t>
  </si>
  <si>
    <t>Bauart</t>
  </si>
  <si>
    <t>Energieanteil Leerlauf</t>
  </si>
  <si>
    <t>% von Bedarf Durchschnitt</t>
  </si>
  <si>
    <t>Kunden-nr</t>
  </si>
  <si>
    <t>Jährlicher Gasverbrauch am Standort</t>
  </si>
  <si>
    <t>Baujahr</t>
  </si>
  <si>
    <t>...</t>
  </si>
  <si>
    <t>DWKW</t>
  </si>
  <si>
    <t>Druckluft Wärmekraftwerk</t>
  </si>
  <si>
    <t>Kunde</t>
  </si>
  <si>
    <t>Strompreis o.USt</t>
  </si>
  <si>
    <t>€/kWh</t>
  </si>
  <si>
    <t>Nennleistung</t>
  </si>
  <si>
    <t>kW</t>
  </si>
  <si>
    <t>Jährlicher Wärmebedarf</t>
  </si>
  <si>
    <t>%</t>
  </si>
  <si>
    <t>KOMPRESSOREN</t>
  </si>
  <si>
    <t>p-max</t>
  </si>
  <si>
    <t>max Druck</t>
  </si>
  <si>
    <t>bar(g)</t>
  </si>
  <si>
    <t>PLZ</t>
  </si>
  <si>
    <t>Gaspreis o.USt</t>
  </si>
  <si>
    <t>Verbraucher</t>
  </si>
  <si>
    <t>Durchschnittliche Wärmeabgabeleistung</t>
  </si>
  <si>
    <t>VLM-min</t>
  </si>
  <si>
    <t>Volumenstrom Liefermenge-min</t>
  </si>
  <si>
    <t>Postfach</t>
  </si>
  <si>
    <t>spez. Heizmediumkosten</t>
  </si>
  <si>
    <t>Druckluftverbrauch pro Jahr</t>
  </si>
  <si>
    <t>m³/a</t>
  </si>
  <si>
    <t>Thermischer Wirkungsgrad WRG</t>
  </si>
  <si>
    <t>VLM-max</t>
  </si>
  <si>
    <t>Volumenstrom Liefermenge-max</t>
  </si>
  <si>
    <t>Ort</t>
  </si>
  <si>
    <t>n/a</t>
  </si>
  <si>
    <t>Druckluftverbrauch-max (Spitzenlast)</t>
  </si>
  <si>
    <t>Spezifischer Brennstoffeinsatz</t>
  </si>
  <si>
    <t>kW/(m³/min)</t>
  </si>
  <si>
    <t>WRG</t>
  </si>
  <si>
    <t>Wärmerückgewinnung</t>
  </si>
  <si>
    <t>Straße-nr</t>
  </si>
  <si>
    <t>h/w</t>
  </si>
  <si>
    <t>Leistungsfaktor Elektr./Gas</t>
  </si>
  <si>
    <t>p-EIN ( am DL-Erzeuger )</t>
  </si>
  <si>
    <t>Einschalt-Druckpunkt</t>
  </si>
  <si>
    <t>Land</t>
  </si>
  <si>
    <t>Thermischer Wirkungsgrad DWKW</t>
  </si>
  <si>
    <t>p-AUS ( am DL-Erzeuger )</t>
  </si>
  <si>
    <t>Ausschalt-Druckpunkt</t>
  </si>
  <si>
    <t>Internet</t>
  </si>
  <si>
    <t>DWKW Liefermengen Ersatzwert</t>
  </si>
  <si>
    <t>p-ZIEL ( am DL-Erzeuger )</t>
  </si>
  <si>
    <t>Druckpunkt- Sollwert</t>
  </si>
  <si>
    <t>Einverständnis</t>
  </si>
  <si>
    <t>Anzahl der Betriebswochen pro Jahr</t>
  </si>
  <si>
    <t>w/a</t>
  </si>
  <si>
    <t>% p.a.</t>
  </si>
  <si>
    <t>MUP</t>
  </si>
  <si>
    <t>Massnahmen- Umsetzungs-Plan</t>
  </si>
  <si>
    <t>Datum</t>
  </si>
  <si>
    <t>CO2 Kosten</t>
  </si>
  <si>
    <t>€/t</t>
  </si>
  <si>
    <t>Bearbeiter</t>
  </si>
  <si>
    <t>Spezifische CO2 Menge Elektr.</t>
  </si>
  <si>
    <t>t/kWh</t>
  </si>
  <si>
    <t>Funktion</t>
  </si>
  <si>
    <t>welchen Mindestdruck benötigen die Verbraucher ( p-krt )</t>
  </si>
  <si>
    <t>Spezifische CO2 Menge Gas</t>
  </si>
  <si>
    <t>Firma</t>
  </si>
  <si>
    <t>Finanzierungslaufzeit</t>
  </si>
  <si>
    <t>Jahre</t>
  </si>
  <si>
    <t>Telefon</t>
  </si>
  <si>
    <t>Energiesteuer Rückerstattungen beantragt?</t>
  </si>
  <si>
    <t>Zinssatz</t>
  </si>
  <si>
    <t>E-Mail</t>
  </si>
  <si>
    <t>Welche Druckluftqualität ist erforderlich?</t>
  </si>
  <si>
    <t>Globale Investkosten</t>
  </si>
  <si>
    <t>% v. DL-Kosten</t>
  </si>
  <si>
    <t>Status</t>
  </si>
  <si>
    <t>Welche Druckluftaufbereitung ist vorhanden?</t>
  </si>
  <si>
    <t>DLA</t>
  </si>
  <si>
    <t>Globale indirekte Kosten</t>
  </si>
  <si>
    <t>Globale Fördergelder</t>
  </si>
  <si>
    <t>% v. Invest</t>
  </si>
  <si>
    <t>Summe der Druckluftspeicher inkl. Netzvolumen</t>
  </si>
  <si>
    <t>m³</t>
  </si>
  <si>
    <t>Betrachtungszeitraum</t>
  </si>
  <si>
    <t>Anrede</t>
  </si>
  <si>
    <t>Titel</t>
  </si>
  <si>
    <t>Vorname</t>
  </si>
  <si>
    <t>Nachname</t>
  </si>
  <si>
    <t>Mobil</t>
  </si>
  <si>
    <t>INSTANDHALTUNG</t>
  </si>
  <si>
    <t>€/a</t>
  </si>
  <si>
    <t>Funktion GRUPPEN &amp; PRIORITÄTEN</t>
  </si>
  <si>
    <t>BETRIEBSMITTEL</t>
  </si>
  <si>
    <t>°C</t>
  </si>
  <si>
    <t>MANAGEMENT</t>
  </si>
  <si>
    <t>NEBENKOSTEN</t>
  </si>
  <si>
    <t>Ansaugluft INNEN - AUSSEN - GEREGELT</t>
  </si>
  <si>
    <t>Intern</t>
  </si>
  <si>
    <t>SONSTIGES</t>
  </si>
  <si>
    <t>Betriebsraumdruck</t>
  </si>
  <si>
    <t>INSTANDSETZUNG</t>
  </si>
  <si>
    <t>DIENSTLEISTUNG</t>
  </si>
  <si>
    <t>BERATUNG</t>
  </si>
  <si>
    <t>CONTRACTING</t>
  </si>
  <si>
    <t>MIETKOSTEN</t>
  </si>
  <si>
    <t>vnr.001.20200816</t>
  </si>
  <si>
    <t>APP</t>
  </si>
  <si>
    <t>Halbleitertechnik</t>
  </si>
  <si>
    <t>JA</t>
  </si>
  <si>
    <t>Wild-Fromm GmbH</t>
  </si>
  <si>
    <t>Malmstaude-Nudorf</t>
  </si>
  <si>
    <t>Kolldammallee 4</t>
  </si>
  <si>
    <t>DEUTSCHLAND</t>
  </si>
  <si>
    <t>www.wildfromm.com</t>
  </si>
  <si>
    <t>NEIN</t>
  </si>
  <si>
    <t>Heinz Kammleiter</t>
  </si>
  <si>
    <t>Vertrieb Außendienst</t>
  </si>
  <si>
    <t>Postberg+Co.</t>
  </si>
  <si>
    <t>+49(0)144 4882 1887</t>
  </si>
  <si>
    <t>heinz.kammleiter@postberg.com</t>
  </si>
  <si>
    <t>Leiter Instandhaltung</t>
  </si>
  <si>
    <t>Herr</t>
  </si>
  <si>
    <t>Dipl.Ing.</t>
  </si>
  <si>
    <t>Marcus</t>
  </si>
  <si>
    <t>Wichtig</t>
  </si>
  <si>
    <t>+49(0)555 7001 266-21</t>
  </si>
  <si>
    <t>mawi@wildfromm.de.net</t>
  </si>
  <si>
    <t>STA-1</t>
  </si>
  <si>
    <t>PARTIKEL+FEUCHTE+ÖL</t>
  </si>
  <si>
    <t>1,2,4</t>
  </si>
  <si>
    <t>INNEN</t>
  </si>
  <si>
    <t>leichter Unterdruck</t>
  </si>
  <si>
    <t>ZZZ-1</t>
  </si>
  <si>
    <t>SCHRAUBE</t>
  </si>
  <si>
    <t>STA-2</t>
  </si>
  <si>
    <t>ZZZ-2</t>
  </si>
  <si>
    <t>START</t>
  </si>
  <si>
    <t>€/h</t>
  </si>
  <si>
    <t>VNR Nummer:</t>
  </si>
  <si>
    <t>Auswahl Dialoge</t>
  </si>
  <si>
    <t>Ja</t>
  </si>
  <si>
    <t>Nein</t>
  </si>
  <si>
    <t>Ja/Nein</t>
  </si>
  <si>
    <t>GB</t>
  </si>
  <si>
    <t>NL</t>
  </si>
  <si>
    <t>Extern</t>
  </si>
  <si>
    <t>Nr</t>
  </si>
  <si>
    <t>Wert</t>
  </si>
  <si>
    <t>Dim</t>
  </si>
  <si>
    <t>EWT?</t>
  </si>
  <si>
    <t>X</t>
  </si>
  <si>
    <t>Setup</t>
  </si>
  <si>
    <t>Allgemein</t>
  </si>
  <si>
    <t>Abkürzungen</t>
  </si>
  <si>
    <t>Bereich</t>
  </si>
  <si>
    <t>Kürzel</t>
  </si>
  <si>
    <t>Benennung</t>
  </si>
  <si>
    <t>Projektdaten - Wird von Postberg ausgefüllt!</t>
  </si>
  <si>
    <t>Beispiel</t>
  </si>
  <si>
    <t>Notwendig</t>
  </si>
  <si>
    <t>Kommentar</t>
  </si>
  <si>
    <t>Nicht unbedingt erforderlich, aber hilfreich für Einschätzung</t>
  </si>
  <si>
    <t>Technisch</t>
  </si>
  <si>
    <t>Finanzielles</t>
  </si>
  <si>
    <t>Generelles / Management</t>
  </si>
  <si>
    <t>Kosten</t>
  </si>
  <si>
    <t>Falls bekannt, bitte Werte eintragen</t>
  </si>
  <si>
    <t>Druckluft</t>
  </si>
  <si>
    <t>Zustand Ansaugfilter</t>
  </si>
  <si>
    <t>Neuwertig</t>
  </si>
  <si>
    <t>Leicht verschmutzt</t>
  </si>
  <si>
    <t>Normal verschmutzt</t>
  </si>
  <si>
    <t>Stark verschmutzt</t>
  </si>
  <si>
    <t>Druckluftqualität</t>
  </si>
  <si>
    <t>Keine Anforderung</t>
  </si>
  <si>
    <t>Steuerungstyp</t>
  </si>
  <si>
    <t>DA</t>
  </si>
  <si>
    <t>Ansaugluft</t>
  </si>
  <si>
    <t>Unterdruck</t>
  </si>
  <si>
    <t>Deutschland</t>
  </si>
  <si>
    <t>Frankreich</t>
  </si>
  <si>
    <t>Österreich</t>
  </si>
  <si>
    <t>Schweiz</t>
  </si>
  <si>
    <t>Belgien</t>
  </si>
  <si>
    <t>Polen</t>
  </si>
  <si>
    <t>Partikel</t>
  </si>
  <si>
    <t>Feuchte</t>
  </si>
  <si>
    <t>Öl</t>
  </si>
  <si>
    <t>Partikel+Feuchte</t>
  </si>
  <si>
    <t>Partikel+Öl</t>
  </si>
  <si>
    <t>Partikel+Feuchte+Öl</t>
  </si>
  <si>
    <t>Innen</t>
  </si>
  <si>
    <t>Außen</t>
  </si>
  <si>
    <t>Geregelt</t>
  </si>
  <si>
    <t>Verbundsteuerung</t>
  </si>
  <si>
    <t>Einzelanlagensteuerung</t>
  </si>
  <si>
    <t>Neutral</t>
  </si>
  <si>
    <t>Leichter Unterdruck</t>
  </si>
  <si>
    <t>Starker Unterdruck</t>
  </si>
  <si>
    <t>Allgemeine Angaben</t>
  </si>
  <si>
    <t>Angaben mit Bezug auf R+I Fließbild</t>
  </si>
  <si>
    <t>Position lt. R+I</t>
  </si>
  <si>
    <t>Legende</t>
  </si>
  <si>
    <t>Kompressor</t>
  </si>
  <si>
    <r>
      <rPr>
        <b/>
        <sz val="11"/>
        <color theme="1"/>
        <rFont val="Calibri"/>
        <family val="2"/>
        <scheme val="minor"/>
      </rPr>
      <t xml:space="preserve">DLA: </t>
    </r>
    <r>
      <rPr>
        <sz val="11"/>
        <color theme="1"/>
        <rFont val="Calibri"/>
        <family val="2"/>
        <scheme val="minor"/>
      </rPr>
      <t>Druckluftaufbereitung</t>
    </r>
  </si>
  <si>
    <r>
      <rPr>
        <b/>
        <sz val="11"/>
        <color theme="1"/>
        <rFont val="Calibri"/>
        <family val="2"/>
        <scheme val="minor"/>
      </rPr>
      <t xml:space="preserve">DA: </t>
    </r>
    <r>
      <rPr>
        <sz val="11"/>
        <color theme="1"/>
        <rFont val="Calibri"/>
        <family val="2"/>
        <scheme val="minor"/>
      </rPr>
      <t>Druckaufnehmer, Druckanzeige</t>
    </r>
  </si>
  <si>
    <t>Mehrere Positionsangaben werden durch Komma( , ) getrennt!</t>
  </si>
  <si>
    <t>IR</t>
  </si>
  <si>
    <t>Zustand</t>
  </si>
  <si>
    <t>Kompressor Zustand</t>
  </si>
  <si>
    <t>Schraube</t>
  </si>
  <si>
    <t>Kolben</t>
  </si>
  <si>
    <t>Turbo</t>
  </si>
  <si>
    <t>Station</t>
  </si>
  <si>
    <t>Aktiv</t>
  </si>
  <si>
    <t>Redundant</t>
  </si>
  <si>
    <t>Defekt</t>
  </si>
  <si>
    <t>Boge</t>
  </si>
  <si>
    <t>Atlas Copco</t>
  </si>
  <si>
    <t>Kaesar</t>
  </si>
  <si>
    <t>CompAir</t>
  </si>
  <si>
    <t>K1</t>
  </si>
  <si>
    <t>Global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</si>
  <si>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</si>
  <si>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</si>
  <si>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</si>
  <si>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</si>
  <si>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</si>
  <si>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</si>
  <si>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</si>
  <si>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</si>
  <si>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</si>
  <si>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</si>
  <si>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</si>
  <si>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Ansprechpartner - Bitte ausfüllen</t>
  </si>
  <si>
    <t>Szenario - Bitte ausfüllen</t>
  </si>
  <si>
    <t>Druckluft - Bitte ausfüllen</t>
  </si>
  <si>
    <t>R+I Schema - Bitte Ihr Schema als Bilddatei einfügen oder per Mail als Anhang</t>
  </si>
  <si>
    <t>Szenario - Wird von Postberg ausgefüllt!</t>
  </si>
  <si>
    <t>Standort - Bitte ausfüllen</t>
  </si>
  <si>
    <t>Kompressoren - Bitte ausfüllen</t>
  </si>
  <si>
    <t>Inhalt</t>
  </si>
  <si>
    <t>Von Postberg auszufüllen</t>
  </si>
  <si>
    <t>Vom Kunden auszufüllen</t>
  </si>
  <si>
    <t>Bezeichnung</t>
  </si>
  <si>
    <t>Link zur Zelle</t>
  </si>
  <si>
    <t>Ersatzwerte / Annahmen</t>
  </si>
  <si>
    <t>Postberg+Co. GmbH</t>
  </si>
  <si>
    <t>Strompreis Steigerung</t>
  </si>
  <si>
    <t xml:space="preserve">Netzdruck min am Verbraucher 
</t>
  </si>
  <si>
    <t>Netzdruck max am Verbraucher</t>
  </si>
  <si>
    <t>bar(ü)</t>
  </si>
  <si>
    <t xml:space="preserve">Druckluftaufbereitungs-Redundanz in </t>
  </si>
  <si>
    <t xml:space="preserve">Falls 018 = Verbundsteuerung: Welche </t>
  </si>
  <si>
    <t>AIRLEADER IV</t>
  </si>
  <si>
    <t>Ansaugtemperaturen min</t>
  </si>
  <si>
    <t>Ansaugtemperaturen max</t>
  </si>
  <si>
    <t>Druckluft-Energiebedarf pro Jahr</t>
  </si>
  <si>
    <t>Wie viele Stunden pro Woche arbeitet die Druckluftversorgung</t>
  </si>
  <si>
    <t>Wie viele Stunden pro Woche wird produziert</t>
  </si>
  <si>
    <t>Stündliche Schadenssumme bei Anlagenausfall</t>
  </si>
  <si>
    <t>Energiesteuer Rückerstattungen beantragt</t>
  </si>
  <si>
    <t>Gibt es eine permanente Messdatenaufzeichnung</t>
  </si>
  <si>
    <t>Wie oft werden die Filter jährlich gewechselt</t>
  </si>
  <si>
    <t>Wie viele getrennte Druckluftnetze existieren</t>
  </si>
  <si>
    <t>Wie viele Druckluftstationen existieren</t>
  </si>
  <si>
    <t>Sind Volumenstromzähler im Einsatz</t>
  </si>
  <si>
    <t>Anzahl der jährlichen Leckagemaßnahmen</t>
  </si>
  <si>
    <t>Haben Sie einen ganzjährigen Wärme- oder Kältebedarf</t>
  </si>
  <si>
    <t>Gibt es spezielle druckluftspezifische Probleme</t>
  </si>
  <si>
    <t>Aktueller Zustand der Ansaugfilter</t>
  </si>
  <si>
    <t>Wie hoch sind ihre Druckluftleckage Anteile</t>
  </si>
  <si>
    <t>Sind Netz-Absperrvorrichtungen vorhanden</t>
  </si>
  <si>
    <t>Welche Art der Kompressoren- Steuerung wird verwendet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</si>
</sst>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000"/>
  </numFmts>
  <fonts count="34" x14ac:knownFonts="1">
    <font>
      <sz val="11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36"/>
      <color theme="7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3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6"/>
      <color theme="6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6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2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1" tint="0.14999847407452621"/>
      <name val="Calibri"/>
      <family val="2"/>
      <scheme val="minor"/>
    </font>
    <font>
      <sz val="15"/>
      <color theme="1" tint="0.1499984740745262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5" tint="0.3999755851924192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20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D32F11"/>
      </left>
      <right style="thin">
        <color auto="1"/>
      </right>
      <top style="thick">
        <color rgb="FFD32F1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D32F1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D32F1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D32F11"/>
      </right>
      <top style="thin">
        <color auto="1"/>
      </top>
      <bottom style="thin">
        <color auto="1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D32F11"/>
      </bottom>
      <diagonal/>
    </border>
    <border>
      <left style="thin">
        <color auto="1"/>
      </left>
      <right style="thick">
        <color rgb="FFD32F11"/>
      </right>
      <top style="thick">
        <color rgb="FFD32F11"/>
      </top>
      <bottom style="thin">
        <color auto="1"/>
      </bottom>
      <diagonal/>
    </border>
    <border>
      <left style="thin">
        <color auto="1"/>
      </left>
      <right style="thick">
        <color rgb="FFD32F11"/>
      </right>
      <top style="thin">
        <color auto="1"/>
      </top>
      <bottom style="thick">
        <color rgb="FFD32F11"/>
      </bottom>
      <diagonal/>
    </border>
    <border>
      <left style="thick">
        <color rgb="FFD32F11"/>
      </left>
      <right style="thin">
        <color auto="1"/>
      </right>
      <top style="thin">
        <color auto="1"/>
      </top>
      <bottom style="thick">
        <color rgb="FFD32F11"/>
      </bottom>
      <diagonal/>
    </border>
    <border>
      <left style="thin">
        <color auto="1"/>
      </left>
      <right style="thin">
        <color auto="1"/>
      </right>
      <top style="thick">
        <color rgb="FF0E9B3A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E9B3A"/>
      </bottom>
      <diagonal/>
    </border>
    <border>
      <left style="thin">
        <color auto="1"/>
      </left>
      <right style="thick">
        <color rgb="FF0E9B3A"/>
      </right>
      <top style="thick">
        <color rgb="FF0E9B3A"/>
      </top>
      <bottom style="thin">
        <color auto="1"/>
      </bottom>
      <diagonal/>
    </border>
    <border>
      <left style="thin">
        <color auto="1"/>
      </left>
      <right style="thick">
        <color rgb="FF0E9B3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E9B3A"/>
      </right>
      <top style="thin">
        <color auto="1"/>
      </top>
      <bottom style="thick">
        <color rgb="FF0E9B3A"/>
      </bottom>
      <diagonal/>
    </border>
    <border>
      <left style="thick">
        <color rgb="FF0E9B3A"/>
      </left>
      <right style="thin">
        <color auto="1"/>
      </right>
      <top style="thick">
        <color rgb="FF0E9B3A"/>
      </top>
      <bottom style="thin">
        <color auto="1"/>
      </bottom>
      <diagonal/>
    </border>
    <border>
      <left style="thick">
        <color rgb="FF0E9B3A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E9B3A"/>
      </left>
      <right style="thin">
        <color auto="1"/>
      </right>
      <top style="thin">
        <color auto="1"/>
      </top>
      <bottom style="thick">
        <color rgb="FF0E9B3A"/>
      </bottom>
      <diagonal/>
    </border>
    <border>
      <left style="thin">
        <color auto="1"/>
      </left>
      <right style="thin">
        <color auto="1"/>
      </right>
      <top style="thick">
        <color rgb="FF6A3A8D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6A3A8D"/>
      </bottom>
      <diagonal/>
    </border>
    <border>
      <left style="thin">
        <color auto="1"/>
      </left>
      <right style="thick">
        <color rgb="FF6A3A8D"/>
      </right>
      <top style="thick">
        <color rgb="FF6A3A8D"/>
      </top>
      <bottom style="thin">
        <color auto="1"/>
      </bottom>
      <diagonal/>
    </border>
    <border>
      <left style="thin">
        <color auto="1"/>
      </left>
      <right style="thick">
        <color rgb="FF6A3A8D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6A3A8D"/>
      </right>
      <top style="thin">
        <color auto="1"/>
      </top>
      <bottom style="thick">
        <color rgb="FF6A3A8D"/>
      </bottom>
      <diagonal/>
    </border>
    <border>
      <left style="thick">
        <color rgb="FF6A3A8D"/>
      </left>
      <right style="thin">
        <color auto="1"/>
      </right>
      <top style="thick">
        <color rgb="FF6A3A8D"/>
      </top>
      <bottom style="thin">
        <color auto="1"/>
      </bottom>
      <diagonal/>
    </border>
    <border>
      <left style="thick">
        <color rgb="FF6A3A8D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6A3A8D"/>
      </left>
      <right style="thin">
        <color auto="1"/>
      </right>
      <top style="thin">
        <color auto="1"/>
      </top>
      <bottom style="thick">
        <color rgb="FF6A3A8D"/>
      </bottom>
      <diagonal/>
    </border>
    <border>
      <left style="thick">
        <color theme="1" tint="0.14996795556505021"/>
      </left>
      <right style="thick">
        <color theme="1" tint="0.14996795556505021"/>
      </right>
      <top/>
      <bottom/>
      <diagonal/>
    </border>
    <border>
      <left style="thin">
        <color indexed="64"/>
      </left>
      <right style="thick">
        <color auto="1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rgb="FFDA86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DA8623"/>
      </bottom>
      <diagonal/>
    </border>
    <border>
      <left style="thin">
        <color auto="1"/>
      </left>
      <right style="thick">
        <color rgb="FFDA8623"/>
      </right>
      <top style="thick">
        <color rgb="FFDA8623"/>
      </top>
      <bottom style="thin">
        <color auto="1"/>
      </bottom>
      <diagonal/>
    </border>
    <border>
      <left style="thin">
        <color auto="1"/>
      </left>
      <right style="thick">
        <color rgb="FFDA86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DA8623"/>
      </right>
      <top style="thin">
        <color auto="1"/>
      </top>
      <bottom style="thick">
        <color rgb="FFDA8623"/>
      </bottom>
      <diagonal/>
    </border>
    <border>
      <left style="thick">
        <color rgb="FFDA8623"/>
      </left>
      <right style="thin">
        <color auto="1"/>
      </right>
      <top style="thick">
        <color rgb="FFDA8623"/>
      </top>
      <bottom style="thin">
        <color auto="1"/>
      </bottom>
      <diagonal/>
    </border>
    <border>
      <left style="thick">
        <color rgb="FFDA86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DA8623"/>
      </left>
      <right style="thin">
        <color auto="1"/>
      </right>
      <top style="thin">
        <color auto="1"/>
      </top>
      <bottom style="thick">
        <color rgb="FFDA8623"/>
      </bottom>
      <diagonal/>
    </border>
    <border>
      <left style="thick">
        <color rgb="FFDA8623"/>
      </left>
      <right/>
      <top style="thick">
        <color rgb="FFDA8623"/>
      </top>
      <bottom/>
      <diagonal/>
    </border>
    <border>
      <left/>
      <right/>
      <top style="thick">
        <color rgb="FFDA8623"/>
      </top>
      <bottom/>
      <diagonal/>
    </border>
    <border>
      <left/>
      <right style="thick">
        <color rgb="FFDA8623"/>
      </right>
      <top style="thick">
        <color rgb="FFDA8623"/>
      </top>
      <bottom/>
      <diagonal/>
    </border>
    <border>
      <left style="thick">
        <color rgb="FFDA8623"/>
      </left>
      <right/>
      <top/>
      <bottom/>
      <diagonal/>
    </border>
    <border>
      <left/>
      <right style="thick">
        <color rgb="FFDA8623"/>
      </right>
      <top/>
      <bottom/>
      <diagonal/>
    </border>
    <border>
      <left style="thick">
        <color rgb="FFDA862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DA8623"/>
      </right>
      <top/>
      <bottom style="thin">
        <color auto="1"/>
      </bottom>
      <diagonal/>
    </border>
    <border>
      <left style="thick">
        <color rgb="FFDA8623"/>
      </left>
      <right/>
      <top/>
      <bottom style="thick">
        <color rgb="FFDA8623"/>
      </bottom>
      <diagonal/>
    </border>
    <border>
      <left/>
      <right/>
      <top/>
      <bottom style="thick">
        <color rgb="FFDA8623"/>
      </bottom>
      <diagonal/>
    </border>
    <border>
      <left/>
      <right style="thick">
        <color rgb="FFDA8623"/>
      </right>
      <top/>
      <bottom style="thick">
        <color rgb="FFDA8623"/>
      </bottom>
      <diagonal/>
    </border>
    <border>
      <left style="thin">
        <color auto="1"/>
      </left>
      <right style="thin">
        <color auto="1"/>
      </right>
      <top style="thick">
        <color rgb="FF006EB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6EB7"/>
      </bottom>
      <diagonal/>
    </border>
    <border>
      <left style="thin">
        <color auto="1"/>
      </left>
      <right style="thick">
        <color rgb="FF006EB7"/>
      </right>
      <top style="thick">
        <color rgb="FF006EB7"/>
      </top>
      <bottom style="thin">
        <color auto="1"/>
      </bottom>
      <diagonal/>
    </border>
    <border>
      <left style="thin">
        <color auto="1"/>
      </left>
      <right style="thick">
        <color rgb="FF006EB7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6EB7"/>
      </right>
      <top style="thin">
        <color auto="1"/>
      </top>
      <bottom style="thick">
        <color rgb="FF006EB7"/>
      </bottom>
      <diagonal/>
    </border>
    <border>
      <left style="thick">
        <color rgb="FF006EB7"/>
      </left>
      <right style="thin">
        <color auto="1"/>
      </right>
      <top style="thick">
        <color rgb="FF006EB7"/>
      </top>
      <bottom style="thin">
        <color auto="1"/>
      </bottom>
      <diagonal/>
    </border>
    <border>
      <left style="thick">
        <color rgb="FF006EB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6EB7"/>
      </left>
      <right style="thin">
        <color auto="1"/>
      </right>
      <top style="thin">
        <color auto="1"/>
      </top>
      <bottom style="thick">
        <color rgb="FF006EB7"/>
      </bottom>
      <diagonal/>
    </border>
    <border>
      <left/>
      <right/>
      <top style="thick">
        <color rgb="FF006EB7"/>
      </top>
      <bottom/>
      <diagonal/>
    </border>
    <border>
      <left/>
      <right/>
      <top/>
      <bottom style="thick">
        <color rgb="FF006EB7"/>
      </bottom>
      <diagonal/>
    </border>
    <border>
      <left/>
      <right style="thick">
        <color rgb="FF006EB7"/>
      </right>
      <top style="thick">
        <color rgb="FF006EB7"/>
      </top>
      <bottom/>
      <diagonal/>
    </border>
    <border>
      <left/>
      <right style="thick">
        <color rgb="FF006EB7"/>
      </right>
      <top/>
      <bottom/>
      <diagonal/>
    </border>
    <border>
      <left/>
      <right style="thick">
        <color rgb="FF006EB7"/>
      </right>
      <top/>
      <bottom style="thick">
        <color rgb="FF006EB7"/>
      </bottom>
      <diagonal/>
    </border>
    <border>
      <left style="thick">
        <color rgb="FF006EB7"/>
      </left>
      <right/>
      <top style="thick">
        <color rgb="FF006EB7"/>
      </top>
      <bottom/>
      <diagonal/>
    </border>
    <border>
      <left style="thick">
        <color rgb="FF006EB7"/>
      </left>
      <right/>
      <top/>
      <bottom/>
      <diagonal/>
    </border>
    <border>
      <left style="thick">
        <color rgb="FF006EB7"/>
      </left>
      <right/>
      <top/>
      <bottom style="thick">
        <color rgb="FF006EB7"/>
      </bottom>
      <diagonal/>
    </border>
    <border>
      <left style="thin">
        <color auto="1"/>
      </left>
      <right style="thin">
        <color auto="1"/>
      </right>
      <top style="thick">
        <color rgb="FF0E9B3A"/>
      </top>
      <bottom style="thick">
        <color rgb="FF0E9B3A"/>
      </bottom>
      <diagonal/>
    </border>
    <border>
      <left style="thin">
        <color auto="1"/>
      </left>
      <right style="thick">
        <color rgb="FF0E9B3A"/>
      </right>
      <top style="thick">
        <color rgb="FF0E9B3A"/>
      </top>
      <bottom style="thick">
        <color rgb="FF0E9B3A"/>
      </bottom>
      <diagonal/>
    </border>
    <border>
      <left style="thick">
        <color rgb="FF0E9B3A"/>
      </left>
      <right style="thin">
        <color auto="1"/>
      </right>
      <top style="thick">
        <color rgb="FF0E9B3A"/>
      </top>
      <bottom style="thick">
        <color rgb="FF0E9B3A"/>
      </bottom>
      <diagonal/>
    </border>
    <border>
      <left style="thick">
        <color rgb="FF006EB7"/>
      </left>
      <right style="thin">
        <color auto="1"/>
      </right>
      <top style="thick">
        <color rgb="FF006EB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6EB7"/>
      </top>
      <bottom style="thin">
        <color auto="1"/>
      </bottom>
      <diagonal/>
    </border>
    <border>
      <left style="thin">
        <color auto="1"/>
      </left>
      <right style="thick">
        <color rgb="FF006EB7"/>
      </right>
      <top style="thick">
        <color rgb="FF006EB7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6EB7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6EB7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6EB7"/>
      </right>
      <top style="thin">
        <color auto="1"/>
      </top>
      <bottom style="thick">
        <color rgb="FF006EB7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6EB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6EB7"/>
      </left>
      <right style="thin">
        <color auto="1"/>
      </right>
      <top style="thin">
        <color auto="1"/>
      </top>
      <bottom style="thick">
        <color rgb="FF006EB7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310">
    <xf numFmtId="0" fontId="0" fillId="0" borderId="0" xfId="0"/>
    <xf numFmtId="0" fontId="7" fillId="0" borderId="2" xfId="0" applyFont="1" applyBorder="1"/>
    <xf numFmtId="0" fontId="6" fillId="6" borderId="0" xfId="0" applyFont="1" applyFill="1"/>
    <xf numFmtId="0" fontId="8" fillId="7" borderId="3" xfId="0" applyFont="1" applyFill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12" fillId="0" borderId="0" xfId="0" applyFont="1"/>
    <xf numFmtId="0" fontId="8" fillId="7" borderId="6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1" fillId="0" borderId="7" xfId="0" applyFont="1" applyBorder="1" applyAlignment="1">
      <alignment horizontal="left" vertical="center"/>
    </xf>
    <xf numFmtId="0" fontId="0" fillId="0" borderId="7" xfId="0" applyBorder="1"/>
    <xf numFmtId="0" fontId="8" fillId="7" borderId="8" xfId="0" applyFont="1" applyFill="1" applyBorder="1" applyAlignment="1">
      <alignment vertical="center"/>
    </xf>
    <xf numFmtId="164" fontId="13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164" fontId="13" fillId="0" borderId="22" xfId="0" applyNumberFormat="1" applyFont="1" applyBorder="1" applyAlignment="1">
      <alignment horizontal="center" vertical="center"/>
    </xf>
    <xf numFmtId="0" fontId="9" fillId="8" borderId="11" xfId="0" applyFont="1" applyFill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8" borderId="14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8" borderId="31" xfId="0" applyFont="1" applyFill="1" applyBorder="1" applyAlignment="1">
      <alignment horizontal="right" vertical="center"/>
    </xf>
    <xf numFmtId="0" fontId="9" fillId="8" borderId="32" xfId="0" applyFont="1" applyFill="1" applyBorder="1" applyAlignment="1">
      <alignment horizontal="right" vertical="center"/>
    </xf>
    <xf numFmtId="0" fontId="9" fillId="8" borderId="33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6" fillId="0" borderId="15" xfId="0" applyNumberFormat="1" applyFont="1" applyBorder="1" applyAlignment="1">
      <alignment horizontal="center"/>
    </xf>
    <xf numFmtId="164" fontId="6" fillId="0" borderId="35" xfId="0" applyNumberFormat="1" applyFont="1" applyBorder="1" applyAlignment="1">
      <alignment horizontal="center"/>
    </xf>
    <xf numFmtId="0" fontId="6" fillId="0" borderId="15" xfId="0" applyFont="1" applyBorder="1"/>
    <xf numFmtId="0" fontId="6" fillId="0" borderId="40" xfId="0" applyFont="1" applyBorder="1" applyAlignment="1">
      <alignment horizontal="right"/>
    </xf>
    <xf numFmtId="164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8" borderId="40" xfId="0" applyFont="1" applyFill="1" applyBorder="1" applyAlignment="1">
      <alignment horizontal="right" vertical="center" wrapText="1"/>
    </xf>
    <xf numFmtId="0" fontId="6" fillId="8" borderId="41" xfId="0" applyFont="1" applyFill="1" applyBorder="1" applyAlignment="1">
      <alignment horizontal="right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4" xfId="0" applyFont="1" applyBorder="1"/>
    <xf numFmtId="0" fontId="6" fillId="0" borderId="39" xfId="0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35" xfId="0" applyFont="1" applyBorder="1" applyAlignment="1">
      <alignment horizontal="left" vertical="center"/>
    </xf>
    <xf numFmtId="0" fontId="6" fillId="0" borderId="41" xfId="0" applyFont="1" applyBorder="1" applyAlignment="1">
      <alignment horizontal="right" vertical="center" wrapText="1"/>
    </xf>
    <xf numFmtId="0" fontId="3" fillId="4" borderId="3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" fontId="0" fillId="0" borderId="0" xfId="0" applyNumberFormat="1" applyAlignment="1">
      <alignment horizontal="left" vertical="center"/>
    </xf>
    <xf numFmtId="4" fontId="0" fillId="0" borderId="13" xfId="0" applyNumberFormat="1" applyBorder="1" applyAlignment="1">
      <alignment horizontal="left" vertical="center"/>
    </xf>
    <xf numFmtId="4" fontId="0" fillId="0" borderId="15" xfId="0" applyNumberFormat="1" applyBorder="1" applyAlignment="1">
      <alignment horizontal="left" vertical="center"/>
    </xf>
    <xf numFmtId="164" fontId="6" fillId="0" borderId="34" xfId="0" applyNumberFormat="1" applyFont="1" applyBorder="1" applyAlignment="1">
      <alignment horizontal="center"/>
    </xf>
    <xf numFmtId="0" fontId="0" fillId="0" borderId="34" xfId="0" applyBorder="1" applyAlignment="1">
      <alignment vertical="center"/>
    </xf>
    <xf numFmtId="4" fontId="0" fillId="0" borderId="34" xfId="0" applyNumberFormat="1" applyBorder="1" applyAlignment="1">
      <alignment horizontal="left" vertical="center"/>
    </xf>
    <xf numFmtId="0" fontId="6" fillId="0" borderId="35" xfId="0" applyFont="1" applyBorder="1"/>
    <xf numFmtId="0" fontId="0" fillId="0" borderId="35" xfId="0" applyBorder="1" applyAlignment="1">
      <alignment vertical="center"/>
    </xf>
    <xf numFmtId="4" fontId="0" fillId="0" borderId="35" xfId="0" applyNumberFormat="1" applyBorder="1" applyAlignment="1">
      <alignment horizontal="left" vertical="center"/>
    </xf>
    <xf numFmtId="0" fontId="6" fillId="0" borderId="39" xfId="0" applyFont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8" fillId="7" borderId="43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vertical="center"/>
    </xf>
    <xf numFmtId="164" fontId="13" fillId="8" borderId="12" xfId="0" applyNumberFormat="1" applyFont="1" applyFill="1" applyBorder="1" applyAlignment="1">
      <alignment horizontal="center" vertical="center"/>
    </xf>
    <xf numFmtId="164" fontId="13" fillId="8" borderId="15" xfId="0" applyNumberFormat="1" applyFont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164" fontId="13" fillId="8" borderId="26" xfId="0" applyNumberFormat="1" applyFont="1" applyFill="1" applyBorder="1" applyAlignment="1">
      <alignment horizontal="center" vertical="center"/>
    </xf>
    <xf numFmtId="164" fontId="13" fillId="8" borderId="27" xfId="0" applyNumberFormat="1" applyFont="1" applyFill="1" applyBorder="1" applyAlignment="1">
      <alignment horizontal="center" vertical="center"/>
    </xf>
    <xf numFmtId="164" fontId="6" fillId="8" borderId="35" xfId="0" applyNumberFormat="1" applyFont="1" applyFill="1" applyBorder="1" applyAlignment="1">
      <alignment horizontal="center" vertical="center"/>
    </xf>
    <xf numFmtId="164" fontId="6" fillId="8" borderId="15" xfId="0" applyNumberFormat="1" applyFont="1" applyFill="1" applyBorder="1" applyAlignment="1">
      <alignment horizontal="center" vertical="center"/>
    </xf>
    <xf numFmtId="164" fontId="6" fillId="8" borderId="15" xfId="0" applyNumberFormat="1" applyFont="1" applyFill="1" applyBorder="1" applyAlignment="1">
      <alignment horizontal="center"/>
    </xf>
    <xf numFmtId="3" fontId="9" fillId="0" borderId="15" xfId="0" applyNumberFormat="1" applyFont="1" applyBorder="1" applyAlignment="1" applyProtection="1">
      <alignment horizontal="left" vertical="center"/>
      <protection locked="0"/>
    </xf>
    <xf numFmtId="3" fontId="0" fillId="0" borderId="15" xfId="0" applyNumberFormat="1" applyBorder="1" applyAlignment="1">
      <alignment horizontal="left" vertical="center"/>
    </xf>
    <xf numFmtId="4" fontId="9" fillId="0" borderId="15" xfId="0" applyNumberFormat="1" applyFont="1" applyBorder="1" applyAlignment="1" applyProtection="1">
      <alignment horizontal="left" vertical="center"/>
      <protection locked="0"/>
    </xf>
    <xf numFmtId="164" fontId="6" fillId="0" borderId="46" xfId="0" applyNumberFormat="1" applyFont="1" applyBorder="1" applyAlignment="1">
      <alignment horizontal="center"/>
    </xf>
    <xf numFmtId="0" fontId="9" fillId="0" borderId="46" xfId="0" applyFont="1" applyBorder="1" applyAlignment="1">
      <alignment horizontal="left" vertical="center"/>
    </xf>
    <xf numFmtId="0" fontId="0" fillId="0" borderId="46" xfId="0" applyBorder="1" applyAlignment="1">
      <alignment vertical="center"/>
    </xf>
    <xf numFmtId="164" fontId="6" fillId="8" borderId="47" xfId="0" applyNumberFormat="1" applyFont="1" applyFill="1" applyBorder="1" applyAlignment="1">
      <alignment horizontal="center"/>
    </xf>
    <xf numFmtId="4" fontId="9" fillId="0" borderId="47" xfId="0" applyNumberFormat="1" applyFont="1" applyBorder="1" applyAlignment="1" applyProtection="1">
      <alignment horizontal="left" vertical="center"/>
      <protection locked="0"/>
    </xf>
    <xf numFmtId="0" fontId="3" fillId="4" borderId="47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6" fillId="0" borderId="51" xfId="0" applyFont="1" applyBorder="1" applyAlignment="1">
      <alignment horizontal="right" wrapText="1"/>
    </xf>
    <xf numFmtId="0" fontId="6" fillId="8" borderId="52" xfId="0" applyFont="1" applyFill="1" applyBorder="1" applyAlignment="1">
      <alignment horizontal="right" wrapText="1"/>
    </xf>
    <xf numFmtId="0" fontId="6" fillId="8" borderId="53" xfId="0" applyFont="1" applyFill="1" applyBorder="1" applyAlignment="1">
      <alignment horizontal="right" wrapText="1"/>
    </xf>
    <xf numFmtId="0" fontId="9" fillId="0" borderId="15" xfId="0" applyFont="1" applyBorder="1" applyAlignment="1" applyProtection="1">
      <alignment horizontal="left" vertical="center"/>
      <protection locked="0"/>
    </xf>
    <xf numFmtId="164" fontId="6" fillId="8" borderId="47" xfId="0" applyNumberFormat="1" applyFont="1" applyFill="1" applyBorder="1" applyAlignment="1">
      <alignment horizontal="center" vertical="center"/>
    </xf>
    <xf numFmtId="0" fontId="9" fillId="0" borderId="47" xfId="0" applyFont="1" applyBorder="1" applyAlignment="1" applyProtection="1">
      <alignment horizontal="left" vertical="center"/>
      <protection locked="0"/>
    </xf>
    <xf numFmtId="0" fontId="6" fillId="8" borderId="52" xfId="0" applyFont="1" applyFill="1" applyBorder="1" applyAlignment="1">
      <alignment horizontal="right" vertical="center" wrapText="1"/>
    </xf>
    <xf numFmtId="0" fontId="6" fillId="0" borderId="52" xfId="0" applyFont="1" applyBorder="1" applyAlignment="1">
      <alignment horizontal="right" vertical="center" wrapText="1"/>
    </xf>
    <xf numFmtId="0" fontId="6" fillId="8" borderId="53" xfId="0" applyFont="1" applyFill="1" applyBorder="1" applyAlignment="1">
      <alignment horizontal="right" vertical="center" wrapText="1"/>
    </xf>
    <xf numFmtId="0" fontId="3" fillId="0" borderId="54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3" fillId="0" borderId="57" xfId="0" applyFont="1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6" fillId="8" borderId="59" xfId="0" applyFont="1" applyFill="1" applyBorder="1" applyAlignment="1">
      <alignment horizontal="right" vertical="center" wrapText="1"/>
    </xf>
    <xf numFmtId="164" fontId="6" fillId="8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8" borderId="64" xfId="0" applyFill="1" applyBorder="1" applyAlignment="1">
      <alignment vertical="center"/>
    </xf>
    <xf numFmtId="0" fontId="0" fillId="0" borderId="64" xfId="0" applyBorder="1" applyAlignment="1">
      <alignment vertical="center"/>
    </xf>
    <xf numFmtId="0" fontId="3" fillId="4" borderId="64" xfId="0" applyFont="1" applyFill="1" applyBorder="1" applyAlignment="1">
      <alignment horizontal="center" vertical="center"/>
    </xf>
    <xf numFmtId="0" fontId="0" fillId="8" borderId="65" xfId="0" applyFill="1" applyBorder="1" applyAlignment="1">
      <alignment vertical="center"/>
    </xf>
    <xf numFmtId="0" fontId="0" fillId="0" borderId="65" xfId="0" applyBorder="1" applyAlignment="1">
      <alignment vertical="center"/>
    </xf>
    <xf numFmtId="0" fontId="3" fillId="4" borderId="65" xfId="0" applyFont="1" applyFill="1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8" borderId="69" xfId="0" applyFill="1" applyBorder="1" applyAlignment="1">
      <alignment horizontal="right" vertical="center"/>
    </xf>
    <xf numFmtId="0" fontId="0" fillId="8" borderId="70" xfId="0" applyFill="1" applyBorder="1" applyAlignment="1">
      <alignment horizontal="right" vertical="center"/>
    </xf>
    <xf numFmtId="0" fontId="0" fillId="8" borderId="71" xfId="0" applyFill="1" applyBorder="1" applyAlignment="1">
      <alignment horizontal="right" vertical="center"/>
    </xf>
    <xf numFmtId="164" fontId="9" fillId="8" borderId="15" xfId="0" applyNumberFormat="1" applyFont="1" applyFill="1" applyBorder="1" applyAlignment="1">
      <alignment horizontal="center" vertical="center"/>
    </xf>
    <xf numFmtId="165" fontId="9" fillId="0" borderId="15" xfId="0" applyNumberFormat="1" applyFont="1" applyBorder="1" applyAlignment="1" applyProtection="1">
      <alignment horizontal="left" vertical="center"/>
      <protection locked="0"/>
    </xf>
    <xf numFmtId="164" fontId="9" fillId="8" borderId="26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9" fillId="0" borderId="26" xfId="0" applyNumberFormat="1" applyFont="1" applyBorder="1" applyAlignment="1" applyProtection="1">
      <alignment horizontal="left" vertical="center"/>
      <protection locked="0"/>
    </xf>
    <xf numFmtId="164" fontId="9" fillId="8" borderId="27" xfId="0" applyNumberFormat="1" applyFont="1" applyFill="1" applyBorder="1" applyAlignment="1">
      <alignment horizontal="center" vertical="center"/>
    </xf>
    <xf numFmtId="4" fontId="9" fillId="0" borderId="27" xfId="0" applyNumberFormat="1" applyFont="1" applyBorder="1" applyAlignment="1" applyProtection="1">
      <alignment horizontal="left" vertical="center"/>
      <protection locked="0"/>
    </xf>
    <xf numFmtId="0" fontId="0" fillId="0" borderId="72" xfId="0" applyBorder="1" applyAlignment="1">
      <alignment vertical="center"/>
    </xf>
    <xf numFmtId="0" fontId="3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vertical="center"/>
    </xf>
    <xf numFmtId="0" fontId="3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8" borderId="32" xfId="0" applyFill="1" applyBorder="1" applyAlignment="1">
      <alignment horizontal="right" vertical="center"/>
    </xf>
    <xf numFmtId="164" fontId="9" fillId="8" borderId="15" xfId="0" applyNumberFormat="1" applyFont="1" applyFill="1" applyBorder="1" applyAlignment="1">
      <alignment horizontal="center"/>
    </xf>
    <xf numFmtId="4" fontId="0" fillId="0" borderId="26" xfId="0" applyNumberFormat="1" applyBorder="1" applyAlignment="1">
      <alignment horizontal="left" vertical="center"/>
    </xf>
    <xf numFmtId="164" fontId="9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right" vertical="center"/>
    </xf>
    <xf numFmtId="0" fontId="0" fillId="0" borderId="80" xfId="0" applyBorder="1" applyAlignment="1">
      <alignment vertical="center"/>
    </xf>
    <xf numFmtId="0" fontId="3" fillId="0" borderId="80" xfId="0" applyFont="1" applyBorder="1" applyAlignment="1">
      <alignment horizontal="center" vertical="center"/>
    </xf>
    <xf numFmtId="0" fontId="9" fillId="8" borderId="82" xfId="0" applyFont="1" applyFill="1" applyBorder="1" applyAlignment="1">
      <alignment horizontal="right" vertical="center"/>
    </xf>
    <xf numFmtId="164" fontId="9" fillId="8" borderId="80" xfId="0" applyNumberFormat="1" applyFont="1" applyFill="1" applyBorder="1" applyAlignment="1">
      <alignment horizontal="center" vertical="center"/>
    </xf>
    <xf numFmtId="0" fontId="3" fillId="4" borderId="8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164" fontId="9" fillId="2" borderId="27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right" vertical="center"/>
    </xf>
    <xf numFmtId="4" fontId="0" fillId="0" borderId="80" xfId="0" applyNumberFormat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4" fontId="0" fillId="0" borderId="27" xfId="0" applyNumberFormat="1" applyBorder="1" applyAlignment="1">
      <alignment horizontal="left" vertical="center"/>
    </xf>
    <xf numFmtId="0" fontId="0" fillId="8" borderId="82" xfId="0" applyFill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6" fillId="5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8" borderId="42" xfId="0" applyFont="1" applyFill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9" fillId="0" borderId="42" xfId="0" applyFont="1" applyBorder="1" applyAlignment="1">
      <alignment vertical="center"/>
    </xf>
    <xf numFmtId="0" fontId="15" fillId="8" borderId="12" xfId="0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5" fillId="8" borderId="15" xfId="0" applyFont="1" applyFill="1" applyBorder="1" applyAlignment="1">
      <alignment horizontal="left" vertical="center"/>
    </xf>
    <xf numFmtId="0" fontId="9" fillId="8" borderId="15" xfId="0" applyFont="1" applyFill="1" applyBorder="1" applyAlignment="1" applyProtection="1">
      <alignment horizontal="left" vertical="center"/>
      <protection locked="0"/>
    </xf>
    <xf numFmtId="0" fontId="9" fillId="8" borderId="15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8" borderId="26" xfId="0" applyFont="1" applyFill="1" applyBorder="1" applyAlignment="1">
      <alignment horizontal="left" vertical="center"/>
    </xf>
    <xf numFmtId="0" fontId="9" fillId="8" borderId="27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8" borderId="35" xfId="0" applyFont="1" applyFill="1" applyBorder="1" applyAlignment="1" applyProtection="1">
      <alignment horizontal="left" vertical="center"/>
      <protection locked="0"/>
    </xf>
    <xf numFmtId="0" fontId="15" fillId="0" borderId="34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8" borderId="15" xfId="0" applyFont="1" applyFill="1" applyBorder="1" applyAlignment="1" applyProtection="1">
      <alignment horizontal="left" vertical="center"/>
      <protection locked="0"/>
    </xf>
    <xf numFmtId="0" fontId="15" fillId="0" borderId="35" xfId="0" applyFont="1" applyBorder="1" applyAlignment="1" applyProtection="1">
      <alignment horizontal="left" vertical="center"/>
      <protection locked="0"/>
    </xf>
    <xf numFmtId="4" fontId="15" fillId="0" borderId="34" xfId="0" applyNumberFormat="1" applyFont="1" applyBorder="1" applyAlignment="1" applyProtection="1">
      <alignment horizontal="left"/>
      <protection locked="0"/>
    </xf>
    <xf numFmtId="4" fontId="15" fillId="0" borderId="15" xfId="0" applyNumberFormat="1" applyFont="1" applyBorder="1" applyAlignment="1" applyProtection="1">
      <alignment horizontal="left"/>
      <protection locked="0"/>
    </xf>
    <xf numFmtId="4" fontId="15" fillId="0" borderId="35" xfId="0" applyNumberFormat="1" applyFont="1" applyBorder="1" applyAlignment="1" applyProtection="1">
      <alignment horizontal="left"/>
      <protection locked="0"/>
    </xf>
    <xf numFmtId="4" fontId="15" fillId="8" borderId="26" xfId="0" applyNumberFormat="1" applyFont="1" applyFill="1" applyBorder="1" applyAlignment="1">
      <alignment horizontal="left" vertical="center"/>
    </xf>
    <xf numFmtId="4" fontId="15" fillId="8" borderId="15" xfId="0" applyNumberFormat="1" applyFont="1" applyFill="1" applyBorder="1" applyAlignment="1">
      <alignment horizontal="left" vertical="center"/>
    </xf>
    <xf numFmtId="4" fontId="15" fillId="8" borderId="27" xfId="0" applyNumberFormat="1" applyFont="1" applyFill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0" fontId="15" fillId="8" borderId="80" xfId="0" applyFont="1" applyFill="1" applyBorder="1" applyAlignment="1">
      <alignment horizontal="left" vertical="center"/>
    </xf>
    <xf numFmtId="4" fontId="15" fillId="0" borderId="27" xfId="0" applyNumberFormat="1" applyFont="1" applyBorder="1" applyAlignment="1">
      <alignment horizontal="left" vertical="center"/>
    </xf>
    <xf numFmtId="3" fontId="9" fillId="8" borderId="15" xfId="0" applyNumberFormat="1" applyFont="1" applyFill="1" applyBorder="1" applyAlignment="1" applyProtection="1">
      <alignment horizontal="left" vertical="center"/>
      <protection locked="0"/>
    </xf>
    <xf numFmtId="4" fontId="9" fillId="8" borderId="15" xfId="0" applyNumberFormat="1" applyFont="1" applyFill="1" applyBorder="1" applyAlignment="1" applyProtection="1">
      <alignment horizontal="left" vertical="center"/>
      <protection locked="0"/>
    </xf>
    <xf numFmtId="0" fontId="9" fillId="8" borderId="47" xfId="0" applyFont="1" applyFill="1" applyBorder="1" applyAlignment="1" applyProtection="1">
      <alignment horizontal="left" vertical="center"/>
      <protection locked="0"/>
    </xf>
    <xf numFmtId="0" fontId="15" fillId="0" borderId="55" xfId="0" applyFont="1" applyBorder="1" applyAlignment="1">
      <alignment horizontal="left" vertical="center"/>
    </xf>
    <xf numFmtId="0" fontId="15" fillId="0" borderId="62" xfId="0" applyFont="1" applyBorder="1" applyAlignment="1">
      <alignment horizontal="left" vertical="center"/>
    </xf>
    <xf numFmtId="4" fontId="9" fillId="8" borderId="13" xfId="0" applyNumberFormat="1" applyFont="1" applyFill="1" applyBorder="1" applyAlignment="1" applyProtection="1">
      <alignment horizontal="left" vertical="center"/>
      <protection locked="0"/>
    </xf>
    <xf numFmtId="0" fontId="15" fillId="0" borderId="72" xfId="0" applyFont="1" applyBorder="1" applyAlignment="1">
      <alignment horizontal="left" vertical="center"/>
    </xf>
    <xf numFmtId="0" fontId="15" fillId="0" borderId="73" xfId="0" applyFont="1" applyBorder="1" applyAlignment="1">
      <alignment horizontal="left" vertical="center"/>
    </xf>
    <xf numFmtId="0" fontId="15" fillId="8" borderId="64" xfId="0" applyFont="1" applyFill="1" applyBorder="1" applyAlignment="1">
      <alignment horizontal="left" vertical="center"/>
    </xf>
    <xf numFmtId="0" fontId="15" fillId="8" borderId="65" xfId="0" applyFont="1" applyFill="1" applyBorder="1" applyAlignment="1">
      <alignment horizontal="left" vertical="center"/>
    </xf>
    <xf numFmtId="0" fontId="6" fillId="0" borderId="38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8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164" fontId="6" fillId="0" borderId="0" xfId="0" applyNumberFormat="1" applyFont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164" fontId="6" fillId="0" borderId="86" xfId="0" applyNumberFormat="1" applyFont="1" applyBorder="1" applyAlignment="1">
      <alignment horizontal="center" vertical="center"/>
    </xf>
    <xf numFmtId="0" fontId="0" fillId="0" borderId="86" xfId="0" applyBorder="1" applyAlignment="1">
      <alignment vertical="center"/>
    </xf>
    <xf numFmtId="0" fontId="6" fillId="0" borderId="92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8" fillId="0" borderId="83" xfId="0" applyFont="1" applyBorder="1" applyAlignment="1">
      <alignment horizontal="right" vertical="center" wrapText="1"/>
    </xf>
    <xf numFmtId="0" fontId="0" fillId="0" borderId="92" xfId="0" applyBorder="1" applyAlignment="1">
      <alignment horizontal="right" vertical="center" wrapText="1"/>
    </xf>
    <xf numFmtId="0" fontId="0" fillId="0" borderId="93" xfId="0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5" fillId="0" borderId="86" xfId="0" applyFont="1" applyBorder="1" applyAlignment="1" applyProtection="1">
      <alignment horizontal="center" vertical="center"/>
      <protection locked="0"/>
    </xf>
    <xf numFmtId="0" fontId="28" fillId="0" borderId="85" xfId="0" applyFont="1" applyBorder="1" applyAlignment="1">
      <alignment horizontal="left" vertical="center"/>
    </xf>
    <xf numFmtId="0" fontId="25" fillId="7" borderId="94" xfId="0" applyFont="1" applyFill="1" applyBorder="1" applyAlignment="1">
      <alignment vertical="center"/>
    </xf>
    <xf numFmtId="0" fontId="25" fillId="7" borderId="95" xfId="0" applyFont="1" applyFill="1" applyBorder="1" applyAlignment="1">
      <alignment vertical="center"/>
    </xf>
    <xf numFmtId="0" fontId="24" fillId="0" borderId="88" xfId="1" applyFill="1" applyBorder="1"/>
    <xf numFmtId="0" fontId="25" fillId="7" borderId="96" xfId="0" applyFont="1" applyFill="1" applyBorder="1" applyAlignment="1">
      <alignment vertical="center"/>
    </xf>
    <xf numFmtId="0" fontId="24" fillId="0" borderId="91" xfId="1" applyBorder="1" applyAlignment="1">
      <alignment vertical="center"/>
    </xf>
    <xf numFmtId="0" fontId="24" fillId="0" borderId="86" xfId="1" applyFill="1" applyBorder="1"/>
    <xf numFmtId="0" fontId="0" fillId="0" borderId="97" xfId="0" applyBorder="1" applyAlignment="1">
      <alignment vertical="center"/>
    </xf>
    <xf numFmtId="0" fontId="0" fillId="0" borderId="98" xfId="0" applyBorder="1" applyAlignment="1">
      <alignment vertical="center"/>
    </xf>
    <xf numFmtId="0" fontId="24" fillId="0" borderId="98" xfId="1" applyFill="1" applyBorder="1"/>
    <xf numFmtId="0" fontId="24" fillId="0" borderId="99" xfId="1" applyFill="1" applyBorder="1"/>
    <xf numFmtId="164" fontId="6" fillId="0" borderId="8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89" xfId="1" applyFont="1" applyBorder="1" applyAlignment="1">
      <alignment horizontal="left" vertical="center"/>
    </xf>
    <xf numFmtId="0" fontId="32" fillId="0" borderId="89" xfId="0" applyFont="1" applyBorder="1" applyAlignment="1">
      <alignment horizontal="left" vertical="center"/>
    </xf>
    <xf numFmtId="0" fontId="32" fillId="0" borderId="90" xfId="0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49" fontId="9" fillId="0" borderId="15" xfId="0" applyNumberFormat="1" applyFont="1" applyBorder="1" applyAlignment="1">
      <alignment horizontal="left" vertical="center"/>
    </xf>
    <xf numFmtId="0" fontId="6" fillId="0" borderId="41" xfId="0" applyFont="1" applyFill="1" applyBorder="1" applyAlignment="1">
      <alignment horizontal="right" vertical="center" wrapText="1"/>
    </xf>
    <xf numFmtId="164" fontId="6" fillId="0" borderId="35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 applyProtection="1">
      <alignment horizontal="left" vertical="center"/>
      <protection locked="0"/>
    </xf>
    <xf numFmtId="0" fontId="0" fillId="0" borderId="31" xfId="0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4" fontId="15" fillId="0" borderId="26" xfId="0" applyNumberFormat="1" applyFont="1" applyFill="1" applyBorder="1" applyAlignment="1">
      <alignment horizontal="left" vertical="center"/>
    </xf>
    <xf numFmtId="0" fontId="0" fillId="0" borderId="32" xfId="0" applyFill="1" applyBorder="1" applyAlignment="1">
      <alignment horizontal="right" vertical="center"/>
    </xf>
    <xf numFmtId="164" fontId="9" fillId="0" borderId="15" xfId="0" applyNumberFormat="1" applyFont="1" applyFill="1" applyBorder="1" applyAlignment="1">
      <alignment horizontal="center" vertical="center"/>
    </xf>
    <xf numFmtId="4" fontId="15" fillId="0" borderId="15" xfId="0" applyNumberFormat="1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164" fontId="9" fillId="0" borderId="15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right" vertical="center"/>
    </xf>
    <xf numFmtId="164" fontId="9" fillId="0" borderId="27" xfId="0" applyNumberFormat="1" applyFont="1" applyFill="1" applyBorder="1" applyAlignment="1">
      <alignment horizontal="center" vertical="center"/>
    </xf>
    <xf numFmtId="4" fontId="15" fillId="0" borderId="27" xfId="0" applyNumberFormat="1" applyFont="1" applyFill="1" applyBorder="1" applyAlignment="1">
      <alignment horizontal="left" vertical="center"/>
    </xf>
    <xf numFmtId="164" fontId="9" fillId="0" borderId="26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33CC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tart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1</xdr:row>
      <xdr:rowOff>30480</xdr:rowOff>
    </xdr:from>
    <xdr:ext cx="2677404" cy="495300"/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9A1BD-D33B-4202-9949-1742BC218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13360"/>
          <a:ext cx="2677404" cy="4953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2</xdr:col>
      <xdr:colOff>723900</xdr:colOff>
      <xdr:row>136</xdr:row>
      <xdr:rowOff>106680</xdr:rowOff>
    </xdr:from>
    <xdr:to>
      <xdr:col>8</xdr:col>
      <xdr:colOff>1687830</xdr:colOff>
      <xdr:row>136</xdr:row>
      <xdr:rowOff>1497857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AC9C0FE1-BDE0-4B88-863A-FE377ECEF1DD}"/>
            </a:ext>
          </a:extLst>
        </xdr:cNvPr>
        <xdr:cNvGrpSpPr/>
      </xdr:nvGrpSpPr>
      <xdr:grpSpPr>
        <a:xfrm>
          <a:off x="1104900" y="33217045"/>
          <a:ext cx="6569026" cy="1391177"/>
          <a:chOff x="16525876" y="1393934"/>
          <a:chExt cx="6572250" cy="1101617"/>
        </a:xfrm>
      </xdr:grpSpPr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6B97A85A-4C1E-0F02-4DC2-7750E8867155}"/>
              </a:ext>
            </a:extLst>
          </xdr:cNvPr>
          <xdr:cNvGrpSpPr/>
        </xdr:nvGrpSpPr>
        <xdr:grpSpPr>
          <a:xfrm>
            <a:off x="19621500" y="1393934"/>
            <a:ext cx="495300" cy="1101616"/>
            <a:chOff x="16983075" y="1257300"/>
            <a:chExt cx="552450" cy="1228725"/>
          </a:xfrm>
        </xdr:grpSpPr>
        <xdr:grpSp>
          <xdr:nvGrpSpPr>
            <xdr:cNvPr id="33" name="Gruppieren 32">
              <a:extLst>
                <a:ext uri="{FF2B5EF4-FFF2-40B4-BE49-F238E27FC236}">
                  <a16:creationId xmlns:a16="http://schemas.microsoft.com/office/drawing/2014/main" id="{60AEB905-BD02-775F-9765-8F2908D9FB3D}"/>
                </a:ext>
              </a:extLst>
            </xdr:cNvPr>
            <xdr:cNvGrpSpPr/>
          </xdr:nvGrpSpPr>
          <xdr:grpSpPr>
            <a:xfrm>
              <a:off x="16983075" y="1257300"/>
              <a:ext cx="552450" cy="1228725"/>
              <a:chOff x="15973425" y="1104900"/>
              <a:chExt cx="552450" cy="1228725"/>
            </a:xfrm>
          </xdr:grpSpPr>
          <xdr:sp macro="" textlink="">
            <xdr:nvSpPr>
              <xdr:cNvPr id="35" name="Ellipse 34">
                <a:extLst>
                  <a:ext uri="{FF2B5EF4-FFF2-40B4-BE49-F238E27FC236}">
                    <a16:creationId xmlns:a16="http://schemas.microsoft.com/office/drawing/2014/main" id="{B63B14EA-3A04-BB8F-CC32-59961FDBCA37}"/>
                  </a:ext>
                </a:extLst>
              </xdr:cNvPr>
              <xdr:cNvSpPr/>
            </xdr:nvSpPr>
            <xdr:spPr>
              <a:xfrm>
                <a:off x="15973425" y="1104900"/>
                <a:ext cx="552450" cy="552450"/>
              </a:xfrm>
              <a:prstGeom prst="ellipse">
                <a:avLst/>
              </a:prstGeom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6" name="Ellipse 35">
                <a:extLst>
                  <a:ext uri="{FF2B5EF4-FFF2-40B4-BE49-F238E27FC236}">
                    <a16:creationId xmlns:a16="http://schemas.microsoft.com/office/drawing/2014/main" id="{7B0BCE88-E5BD-ADB1-208D-CB285D66018E}"/>
                  </a:ext>
                </a:extLst>
              </xdr:cNvPr>
              <xdr:cNvSpPr/>
            </xdr:nvSpPr>
            <xdr:spPr>
              <a:xfrm>
                <a:off x="15973425" y="1781175"/>
                <a:ext cx="552450" cy="552450"/>
              </a:xfrm>
              <a:prstGeom prst="ellipse">
                <a:avLst/>
              </a:prstGeom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  <xdr:sp macro="" textlink="">
            <xdr:nvSpPr>
              <xdr:cNvPr id="37" name="Rechteck 36">
                <a:extLst>
                  <a:ext uri="{FF2B5EF4-FFF2-40B4-BE49-F238E27FC236}">
                    <a16:creationId xmlns:a16="http://schemas.microsoft.com/office/drawing/2014/main" id="{028A57A7-FEB9-3C72-33AC-D28460152264}"/>
                  </a:ext>
                </a:extLst>
              </xdr:cNvPr>
              <xdr:cNvSpPr/>
            </xdr:nvSpPr>
            <xdr:spPr>
              <a:xfrm>
                <a:off x="15973425" y="1390650"/>
                <a:ext cx="550800" cy="685800"/>
              </a:xfrm>
              <a:prstGeom prst="rect">
                <a:avLst/>
              </a:prstGeom>
            </xdr:spPr>
            <xdr:style>
              <a:lnRef idx="1">
                <a:schemeClr val="accent3"/>
              </a:lnRef>
              <a:fillRef idx="2">
                <a:schemeClr val="accent3"/>
              </a:fillRef>
              <a:effectRef idx="1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de-DE" sz="1100"/>
              </a:p>
            </xdr:txBody>
          </xdr:sp>
        </xdr:grpSp>
        <xdr:sp macro="" textlink="">
          <xdr:nvSpPr>
            <xdr:cNvPr id="34" name="Rechteck 33">
              <a:extLst>
                <a:ext uri="{FF2B5EF4-FFF2-40B4-BE49-F238E27FC236}">
                  <a16:creationId xmlns:a16="http://schemas.microsoft.com/office/drawing/2014/main" id="{89F3FFBC-313A-D1A5-49D7-A6B51EBEB797}"/>
                </a:ext>
              </a:extLst>
            </xdr:cNvPr>
            <xdr:cNvSpPr/>
          </xdr:nvSpPr>
          <xdr:spPr>
            <a:xfrm>
              <a:off x="17002125" y="1543050"/>
              <a:ext cx="533400" cy="723900"/>
            </a:xfrm>
            <a:prstGeom prst="rect">
              <a:avLst/>
            </a:prstGeom>
            <a:ln>
              <a:noFill/>
            </a:ln>
          </xdr:spPr>
          <xdr:style>
            <a:lnRef idx="1">
              <a:schemeClr val="accent3"/>
            </a:lnRef>
            <a:fillRef idx="2">
              <a:schemeClr val="accent3"/>
            </a:fillRef>
            <a:effectRef idx="1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</xdr:grp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8310FDE3-1C13-811F-7462-D85439DBF746}"/>
              </a:ext>
            </a:extLst>
          </xdr:cNvPr>
          <xdr:cNvCxnSpPr/>
        </xdr:nvCxnSpPr>
        <xdr:spPr>
          <a:xfrm flipV="1">
            <a:off x="18669000" y="1533525"/>
            <a:ext cx="0" cy="790575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C1D262F3-B560-CC90-19C6-02329EB12CBC}"/>
              </a:ext>
            </a:extLst>
          </xdr:cNvPr>
          <xdr:cNvCxnSpPr/>
        </xdr:nvCxnSpPr>
        <xdr:spPr>
          <a:xfrm flipV="1">
            <a:off x="21116925" y="1533525"/>
            <a:ext cx="0" cy="790575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C62A8470-42BF-6A2F-A4CB-CAE956FEB5E8}"/>
              </a:ext>
            </a:extLst>
          </xdr:cNvPr>
          <xdr:cNvCxnSpPr/>
        </xdr:nvCxnSpPr>
        <xdr:spPr>
          <a:xfrm>
            <a:off x="16964025" y="2295525"/>
            <a:ext cx="5438775" cy="0"/>
          </a:xfrm>
          <a:prstGeom prst="line">
            <a:avLst/>
          </a:prstGeom>
          <a:ln w="41275" cmpd="sng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F022420E-811E-CD5F-1BA4-5775737ADAC1}"/>
              </a:ext>
            </a:extLst>
          </xdr:cNvPr>
          <xdr:cNvCxnSpPr/>
        </xdr:nvCxnSpPr>
        <xdr:spPr>
          <a:xfrm flipV="1">
            <a:off x="22088475" y="1524000"/>
            <a:ext cx="0" cy="781050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Gerader Verbinder 8">
            <a:extLst>
              <a:ext uri="{FF2B5EF4-FFF2-40B4-BE49-F238E27FC236}">
                <a16:creationId xmlns:a16="http://schemas.microsoft.com/office/drawing/2014/main" id="{8C60E3AC-86B9-415B-6A56-DA221ABA9FCE}"/>
              </a:ext>
            </a:extLst>
          </xdr:cNvPr>
          <xdr:cNvCxnSpPr>
            <a:stCxn id="16" idx="0"/>
          </xdr:cNvCxnSpPr>
        </xdr:nvCxnSpPr>
        <xdr:spPr>
          <a:xfrm flipH="1" flipV="1">
            <a:off x="17240250" y="1533525"/>
            <a:ext cx="1" cy="619126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Ellipse 9">
            <a:extLst>
              <a:ext uri="{FF2B5EF4-FFF2-40B4-BE49-F238E27FC236}">
                <a16:creationId xmlns:a16="http://schemas.microsoft.com/office/drawing/2014/main" id="{F4E3BC5B-7A1B-A5A1-97DD-B2375DBA319D}"/>
              </a:ext>
            </a:extLst>
          </xdr:cNvPr>
          <xdr:cNvSpPr/>
        </xdr:nvSpPr>
        <xdr:spPr>
          <a:xfrm>
            <a:off x="16525877" y="1514476"/>
            <a:ext cx="438150" cy="438150"/>
          </a:xfrm>
          <a:prstGeom prst="ellipse">
            <a:avLst/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K1</a:t>
            </a:r>
          </a:p>
        </xdr:txBody>
      </xdr:sp>
      <xdr:sp macro="" textlink="">
        <xdr:nvSpPr>
          <xdr:cNvPr id="11" name="Ellipse 10">
            <a:extLst>
              <a:ext uri="{FF2B5EF4-FFF2-40B4-BE49-F238E27FC236}">
                <a16:creationId xmlns:a16="http://schemas.microsoft.com/office/drawing/2014/main" id="{3960FF31-8819-81F8-5809-AA42B7DB4CAC}"/>
              </a:ext>
            </a:extLst>
          </xdr:cNvPr>
          <xdr:cNvSpPr/>
        </xdr:nvSpPr>
        <xdr:spPr>
          <a:xfrm>
            <a:off x="16525876" y="2057401"/>
            <a:ext cx="438150" cy="438150"/>
          </a:xfrm>
          <a:prstGeom prst="ellipse">
            <a:avLst/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K2</a:t>
            </a:r>
          </a:p>
        </xdr:txBody>
      </xdr:sp>
      <xdr:cxnSp macro="">
        <xdr:nvCxnSpPr>
          <xdr:cNvPr id="12" name="Gerader Verbinder 11">
            <a:extLst>
              <a:ext uri="{FF2B5EF4-FFF2-40B4-BE49-F238E27FC236}">
                <a16:creationId xmlns:a16="http://schemas.microsoft.com/office/drawing/2014/main" id="{093FACEE-C7B8-93B1-3C3E-03513B1A99FF}"/>
              </a:ext>
            </a:extLst>
          </xdr:cNvPr>
          <xdr:cNvCxnSpPr/>
        </xdr:nvCxnSpPr>
        <xdr:spPr>
          <a:xfrm>
            <a:off x="16983075" y="1752600"/>
            <a:ext cx="1162050" cy="0"/>
          </a:xfrm>
          <a:prstGeom prst="line">
            <a:avLst/>
          </a:prstGeom>
          <a:ln w="41275" cmpd="sng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Gerader Verbinder 12">
            <a:extLst>
              <a:ext uri="{FF2B5EF4-FFF2-40B4-BE49-F238E27FC236}">
                <a16:creationId xmlns:a16="http://schemas.microsoft.com/office/drawing/2014/main" id="{5A420D76-3DBB-8894-881A-D0332EAA2FDC}"/>
              </a:ext>
            </a:extLst>
          </xdr:cNvPr>
          <xdr:cNvCxnSpPr/>
        </xdr:nvCxnSpPr>
        <xdr:spPr>
          <a:xfrm>
            <a:off x="18126075" y="1762125"/>
            <a:ext cx="0" cy="523875"/>
          </a:xfrm>
          <a:prstGeom prst="line">
            <a:avLst/>
          </a:prstGeom>
          <a:ln w="41275" cmpd="sng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feld 13">
            <a:extLst>
              <a:ext uri="{FF2B5EF4-FFF2-40B4-BE49-F238E27FC236}">
                <a16:creationId xmlns:a16="http://schemas.microsoft.com/office/drawing/2014/main" id="{EF8504A8-60C1-8714-FEAF-775C034442AE}"/>
              </a:ext>
            </a:extLst>
          </xdr:cNvPr>
          <xdr:cNvSpPr txBox="1"/>
        </xdr:nvSpPr>
        <xdr:spPr>
          <a:xfrm>
            <a:off x="17564099" y="1638300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DLA-1</a:t>
            </a:r>
          </a:p>
        </xdr:txBody>
      </xdr:sp>
      <xdr:sp macro="" textlink="">
        <xdr:nvSpPr>
          <xdr:cNvPr id="15" name="Textfeld 14">
            <a:extLst>
              <a:ext uri="{FF2B5EF4-FFF2-40B4-BE49-F238E27FC236}">
                <a16:creationId xmlns:a16="http://schemas.microsoft.com/office/drawing/2014/main" id="{672EE80F-6661-238E-D41C-558F759A45CF}"/>
              </a:ext>
            </a:extLst>
          </xdr:cNvPr>
          <xdr:cNvSpPr txBox="1"/>
        </xdr:nvSpPr>
        <xdr:spPr>
          <a:xfrm>
            <a:off x="17564099" y="2181225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DLA-1</a:t>
            </a:r>
          </a:p>
        </xdr:txBody>
      </xdr:sp>
      <xdr:sp macro="" textlink="">
        <xdr:nvSpPr>
          <xdr:cNvPr id="16" name="Ellipse 15">
            <a:extLst>
              <a:ext uri="{FF2B5EF4-FFF2-40B4-BE49-F238E27FC236}">
                <a16:creationId xmlns:a16="http://schemas.microsoft.com/office/drawing/2014/main" id="{CC284DED-3FC7-D98F-7549-C2AA7FED4DB2}"/>
              </a:ext>
            </a:extLst>
          </xdr:cNvPr>
          <xdr:cNvSpPr/>
        </xdr:nvSpPr>
        <xdr:spPr>
          <a:xfrm>
            <a:off x="17106901" y="21526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1</a:t>
            </a:r>
          </a:p>
        </xdr:txBody>
      </xdr:sp>
      <xdr:sp macro="" textlink="">
        <xdr:nvSpPr>
          <xdr:cNvPr id="17" name="Ellipse 16">
            <a:extLst>
              <a:ext uri="{FF2B5EF4-FFF2-40B4-BE49-F238E27FC236}">
                <a16:creationId xmlns:a16="http://schemas.microsoft.com/office/drawing/2014/main" id="{B3F829B5-2866-595B-0F2A-8FD277DF0CDC}"/>
              </a:ext>
            </a:extLst>
          </xdr:cNvPr>
          <xdr:cNvSpPr/>
        </xdr:nvSpPr>
        <xdr:spPr>
          <a:xfrm>
            <a:off x="17106901" y="16192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1</a:t>
            </a:r>
          </a:p>
        </xdr:txBody>
      </xdr:sp>
      <xdr:sp macro="" textlink="">
        <xdr:nvSpPr>
          <xdr:cNvPr id="18" name="Textfeld 17">
            <a:extLst>
              <a:ext uri="{FF2B5EF4-FFF2-40B4-BE49-F238E27FC236}">
                <a16:creationId xmlns:a16="http://schemas.microsoft.com/office/drawing/2014/main" id="{271CC74F-88AD-C361-74AA-00CE44BA7059}"/>
              </a:ext>
            </a:extLst>
          </xdr:cNvPr>
          <xdr:cNvSpPr txBox="1"/>
        </xdr:nvSpPr>
        <xdr:spPr>
          <a:xfrm>
            <a:off x="18983324" y="2181225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DLA-2</a:t>
            </a:r>
          </a:p>
        </xdr:txBody>
      </xdr:sp>
      <xdr:sp macro="" textlink="">
        <xdr:nvSpPr>
          <xdr:cNvPr id="19" name="Ellipse 18">
            <a:extLst>
              <a:ext uri="{FF2B5EF4-FFF2-40B4-BE49-F238E27FC236}">
                <a16:creationId xmlns:a16="http://schemas.microsoft.com/office/drawing/2014/main" id="{AF9EBAF2-AE57-68A2-69F7-EED385FD242D}"/>
              </a:ext>
            </a:extLst>
          </xdr:cNvPr>
          <xdr:cNvSpPr/>
        </xdr:nvSpPr>
        <xdr:spPr>
          <a:xfrm>
            <a:off x="18526126" y="21526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2</a:t>
            </a:r>
          </a:p>
        </xdr:txBody>
      </xdr:sp>
      <xdr:sp macro="" textlink="">
        <xdr:nvSpPr>
          <xdr:cNvPr id="20" name="Textfeld 19">
            <a:extLst>
              <a:ext uri="{FF2B5EF4-FFF2-40B4-BE49-F238E27FC236}">
                <a16:creationId xmlns:a16="http://schemas.microsoft.com/office/drawing/2014/main" id="{81BFCB41-D7AA-60D7-EBA4-38AF86753228}"/>
              </a:ext>
            </a:extLst>
          </xdr:cNvPr>
          <xdr:cNvSpPr txBox="1"/>
        </xdr:nvSpPr>
        <xdr:spPr>
          <a:xfrm>
            <a:off x="20307299" y="2181225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DLA-3</a:t>
            </a:r>
          </a:p>
        </xdr:txBody>
      </xdr:sp>
      <xdr:sp macro="" textlink="">
        <xdr:nvSpPr>
          <xdr:cNvPr id="21" name="Ellipse 20">
            <a:extLst>
              <a:ext uri="{FF2B5EF4-FFF2-40B4-BE49-F238E27FC236}">
                <a16:creationId xmlns:a16="http://schemas.microsoft.com/office/drawing/2014/main" id="{77D491C1-72BD-CE98-80AA-2C186D079637}"/>
              </a:ext>
            </a:extLst>
          </xdr:cNvPr>
          <xdr:cNvSpPr/>
        </xdr:nvSpPr>
        <xdr:spPr>
          <a:xfrm>
            <a:off x="20983576" y="21526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4</a:t>
            </a:r>
          </a:p>
        </xdr:txBody>
      </xdr:sp>
      <xdr:cxnSp macro="">
        <xdr:nvCxnSpPr>
          <xdr:cNvPr id="22" name="Gerader Verbinder 21">
            <a:extLst>
              <a:ext uri="{FF2B5EF4-FFF2-40B4-BE49-F238E27FC236}">
                <a16:creationId xmlns:a16="http://schemas.microsoft.com/office/drawing/2014/main" id="{8A09A2BA-F03F-8F34-7BA5-10CD32EDC983}"/>
              </a:ext>
            </a:extLst>
          </xdr:cNvPr>
          <xdr:cNvCxnSpPr/>
        </xdr:nvCxnSpPr>
        <xdr:spPr>
          <a:xfrm>
            <a:off x="21345525" y="1743075"/>
            <a:ext cx="0" cy="552450"/>
          </a:xfrm>
          <a:prstGeom prst="line">
            <a:avLst/>
          </a:prstGeom>
          <a:ln w="41275" cmpd="sng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Gerader Verbinder 22">
            <a:extLst>
              <a:ext uri="{FF2B5EF4-FFF2-40B4-BE49-F238E27FC236}">
                <a16:creationId xmlns:a16="http://schemas.microsoft.com/office/drawing/2014/main" id="{E1427C42-F1EF-3317-CEFD-F072133D86EF}"/>
              </a:ext>
            </a:extLst>
          </xdr:cNvPr>
          <xdr:cNvCxnSpPr/>
        </xdr:nvCxnSpPr>
        <xdr:spPr>
          <a:xfrm>
            <a:off x="21326475" y="1752600"/>
            <a:ext cx="1076325" cy="0"/>
          </a:xfrm>
          <a:prstGeom prst="line">
            <a:avLst/>
          </a:prstGeom>
          <a:ln w="41275" cmpd="sng">
            <a:solidFill>
              <a:srgbClr val="0070C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Ellipse 23">
            <a:extLst>
              <a:ext uri="{FF2B5EF4-FFF2-40B4-BE49-F238E27FC236}">
                <a16:creationId xmlns:a16="http://schemas.microsoft.com/office/drawing/2014/main" id="{1FE841C0-BD7C-0D01-7510-FCE68CF00999}"/>
              </a:ext>
            </a:extLst>
          </xdr:cNvPr>
          <xdr:cNvSpPr/>
        </xdr:nvSpPr>
        <xdr:spPr>
          <a:xfrm>
            <a:off x="21955126" y="16192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5</a:t>
            </a:r>
          </a:p>
        </xdr:txBody>
      </xdr:sp>
      <xdr:sp macro="" textlink="">
        <xdr:nvSpPr>
          <xdr:cNvPr id="25" name="Textfeld 24">
            <a:extLst>
              <a:ext uri="{FF2B5EF4-FFF2-40B4-BE49-F238E27FC236}">
                <a16:creationId xmlns:a16="http://schemas.microsoft.com/office/drawing/2014/main" id="{AE5E4525-5CF3-091D-19B4-963C7873B239}"/>
              </a:ext>
            </a:extLst>
          </xdr:cNvPr>
          <xdr:cNvSpPr txBox="1"/>
        </xdr:nvSpPr>
        <xdr:spPr>
          <a:xfrm>
            <a:off x="21440774" y="1638300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DLA-4</a:t>
            </a:r>
          </a:p>
        </xdr:txBody>
      </xdr:sp>
      <xdr:sp macro="" textlink="">
        <xdr:nvSpPr>
          <xdr:cNvPr id="26" name="Rechteck 25">
            <a:extLst>
              <a:ext uri="{FF2B5EF4-FFF2-40B4-BE49-F238E27FC236}">
                <a16:creationId xmlns:a16="http://schemas.microsoft.com/office/drawing/2014/main" id="{7BD0B298-4ACF-3F84-9631-335E75394901}"/>
              </a:ext>
            </a:extLst>
          </xdr:cNvPr>
          <xdr:cNvSpPr/>
        </xdr:nvSpPr>
        <xdr:spPr>
          <a:xfrm>
            <a:off x="22431376" y="1600200"/>
            <a:ext cx="666750" cy="800100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900"/>
              <a:t>PROZESS</a:t>
            </a:r>
          </a:p>
        </xdr:txBody>
      </xdr:sp>
      <xdr:cxnSp macro="">
        <xdr:nvCxnSpPr>
          <xdr:cNvPr id="27" name="Gerader Verbinder 26">
            <a:extLst>
              <a:ext uri="{FF2B5EF4-FFF2-40B4-BE49-F238E27FC236}">
                <a16:creationId xmlns:a16="http://schemas.microsoft.com/office/drawing/2014/main" id="{232B7CD9-A45E-5A47-A505-001EE1EFB406}"/>
              </a:ext>
            </a:extLst>
          </xdr:cNvPr>
          <xdr:cNvCxnSpPr/>
        </xdr:nvCxnSpPr>
        <xdr:spPr>
          <a:xfrm>
            <a:off x="17240250" y="1519238"/>
            <a:ext cx="4838700" cy="0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feld 27">
            <a:extLst>
              <a:ext uri="{FF2B5EF4-FFF2-40B4-BE49-F238E27FC236}">
                <a16:creationId xmlns:a16="http://schemas.microsoft.com/office/drawing/2014/main" id="{5C9C6778-6626-22F9-B1AB-03D3F3CE742A}"/>
              </a:ext>
            </a:extLst>
          </xdr:cNvPr>
          <xdr:cNvSpPr txBox="1"/>
        </xdr:nvSpPr>
        <xdr:spPr>
          <a:xfrm>
            <a:off x="18240374" y="1400175"/>
            <a:ext cx="1162051" cy="232475"/>
          </a:xfrm>
          <a:prstGeom prst="rect">
            <a:avLst/>
          </a:prstGeom>
          <a:solidFill>
            <a:srgbClr val="CC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VERBUNDSTEUERUNG</a:t>
            </a:r>
          </a:p>
        </xdr:txBody>
      </xdr:sp>
      <xdr:cxnSp macro="">
        <xdr:nvCxnSpPr>
          <xdr:cNvPr id="29" name="Gerader Verbinder 28">
            <a:extLst>
              <a:ext uri="{FF2B5EF4-FFF2-40B4-BE49-F238E27FC236}">
                <a16:creationId xmlns:a16="http://schemas.microsoft.com/office/drawing/2014/main" id="{332AE921-A718-0588-0B55-4BF66C28849A}"/>
              </a:ext>
            </a:extLst>
          </xdr:cNvPr>
          <xdr:cNvCxnSpPr/>
        </xdr:nvCxnSpPr>
        <xdr:spPr>
          <a:xfrm flipV="1">
            <a:off x="19878675" y="1524000"/>
            <a:ext cx="0" cy="790575"/>
          </a:xfrm>
          <a:prstGeom prst="line">
            <a:avLst/>
          </a:prstGeom>
          <a:ln>
            <a:solidFill>
              <a:srgbClr val="CC0099"/>
            </a:solidFill>
            <a:prstDash val="lg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" name="Ellipse 29">
            <a:extLst>
              <a:ext uri="{FF2B5EF4-FFF2-40B4-BE49-F238E27FC236}">
                <a16:creationId xmlns:a16="http://schemas.microsoft.com/office/drawing/2014/main" id="{65D6101B-540B-2C42-1019-B59CEFBBBC01}"/>
              </a:ext>
            </a:extLst>
          </xdr:cNvPr>
          <xdr:cNvSpPr/>
        </xdr:nvSpPr>
        <xdr:spPr>
          <a:xfrm>
            <a:off x="19745326" y="2162176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3</a:t>
            </a:r>
          </a:p>
        </xdr:txBody>
      </xdr:sp>
      <xdr:sp macro="" textlink="">
        <xdr:nvSpPr>
          <xdr:cNvPr id="31" name="Ellipse 30">
            <a:extLst>
              <a:ext uri="{FF2B5EF4-FFF2-40B4-BE49-F238E27FC236}">
                <a16:creationId xmlns:a16="http://schemas.microsoft.com/office/drawing/2014/main" id="{F37F24BA-5975-0C24-FA90-6A00E71D2742}"/>
              </a:ext>
            </a:extLst>
          </xdr:cNvPr>
          <xdr:cNvSpPr/>
        </xdr:nvSpPr>
        <xdr:spPr>
          <a:xfrm>
            <a:off x="21955126" y="2152651"/>
            <a:ext cx="266699" cy="266699"/>
          </a:xfrm>
          <a:prstGeom prst="ellipse">
            <a:avLst/>
          </a:prstGeom>
          <a:solidFill>
            <a:srgbClr val="FFFF00"/>
          </a:solidFill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de-DE" sz="800" b="1">
                <a:solidFill>
                  <a:schemeClr val="accent5">
                    <a:lumMod val="75000"/>
                  </a:schemeClr>
                </a:solidFill>
              </a:rPr>
              <a:t>5</a:t>
            </a:r>
          </a:p>
        </xdr:txBody>
      </xdr:sp>
      <xdr:sp macro="" textlink="">
        <xdr:nvSpPr>
          <xdr:cNvPr id="32" name="Textfeld 31">
            <a:extLst>
              <a:ext uri="{FF2B5EF4-FFF2-40B4-BE49-F238E27FC236}">
                <a16:creationId xmlns:a16="http://schemas.microsoft.com/office/drawing/2014/main" id="{20405005-615A-D7F7-9865-7B048B5885D5}"/>
              </a:ext>
            </a:extLst>
          </xdr:cNvPr>
          <xdr:cNvSpPr txBox="1"/>
        </xdr:nvSpPr>
        <xdr:spPr>
          <a:xfrm>
            <a:off x="21440774" y="2171700"/>
            <a:ext cx="457201" cy="232475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rgbClr val="0070C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800"/>
              <a:t>DLA-4</a:t>
            </a:r>
          </a:p>
        </xdr:txBody>
      </xdr:sp>
    </xdr:grpSp>
    <xdr:clientData/>
  </xdr:twoCellAnchor>
  <xdr:twoCellAnchor>
    <xdr:from>
      <xdr:col>3</xdr:col>
      <xdr:colOff>60960</xdr:colOff>
      <xdr:row>138</xdr:row>
      <xdr:rowOff>22860</xdr:rowOff>
    </xdr:from>
    <xdr:to>
      <xdr:col>3</xdr:col>
      <xdr:colOff>281940</xdr:colOff>
      <xdr:row>139</xdr:row>
      <xdr:rowOff>5423</xdr:rowOff>
    </xdr:to>
    <xdr:sp macro="" textlink="">
      <xdr:nvSpPr>
        <xdr:cNvPr id="44" name="Ellipse 43">
          <a:extLst>
            <a:ext uri="{FF2B5EF4-FFF2-40B4-BE49-F238E27FC236}">
              <a16:creationId xmlns:a16="http://schemas.microsoft.com/office/drawing/2014/main" id="{06A75EDD-66BC-4E3D-A2CB-C7C7C2BA4F94}"/>
            </a:ext>
          </a:extLst>
        </xdr:cNvPr>
        <xdr:cNvSpPr/>
      </xdr:nvSpPr>
      <xdr:spPr>
        <a:xfrm>
          <a:off x="2971800" y="24109680"/>
          <a:ext cx="220980" cy="272123"/>
        </a:xfrm>
        <a:prstGeom prst="ellipse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800" b="1">
              <a:solidFill>
                <a:schemeClr val="accent5">
                  <a:lumMod val="75000"/>
                </a:schemeClr>
              </a:solidFill>
            </a:rPr>
            <a:t>X</a:t>
          </a:r>
        </a:p>
      </xdr:txBody>
    </xdr:sp>
    <xdr:clientData/>
  </xdr:twoCellAnchor>
  <xdr:twoCellAnchor>
    <xdr:from>
      <xdr:col>3</xdr:col>
      <xdr:colOff>38100</xdr:colOff>
      <xdr:row>139</xdr:row>
      <xdr:rowOff>0</xdr:rowOff>
    </xdr:from>
    <xdr:to>
      <xdr:col>4</xdr:col>
      <xdr:colOff>133583</xdr:colOff>
      <xdr:row>140</xdr:row>
      <xdr:rowOff>57361</xdr:rowOff>
    </xdr:to>
    <xdr:sp macro="" textlink="">
      <xdr:nvSpPr>
        <xdr:cNvPr id="45" name="Textfeld 44">
          <a:extLst>
            <a:ext uri="{FF2B5EF4-FFF2-40B4-BE49-F238E27FC236}">
              <a16:creationId xmlns:a16="http://schemas.microsoft.com/office/drawing/2014/main" id="{A4F43B69-FC2B-400E-BC20-4F8D9B640910}"/>
            </a:ext>
          </a:extLst>
        </xdr:cNvPr>
        <xdr:cNvSpPr txBox="1"/>
      </xdr:nvSpPr>
      <xdr:spPr>
        <a:xfrm>
          <a:off x="2948940" y="24559260"/>
          <a:ext cx="468863" cy="293581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800"/>
            <a:t>DLA-X</a:t>
          </a:r>
        </a:p>
      </xdr:txBody>
    </xdr:sp>
    <xdr:clientData/>
  </xdr:twoCellAnchor>
  <xdr:twoCellAnchor>
    <xdr:from>
      <xdr:col>5</xdr:col>
      <xdr:colOff>76200</xdr:colOff>
      <xdr:row>138</xdr:row>
      <xdr:rowOff>22860</xdr:rowOff>
    </xdr:from>
    <xdr:to>
      <xdr:col>5</xdr:col>
      <xdr:colOff>314997</xdr:colOff>
      <xdr:row>139</xdr:row>
      <xdr:rowOff>27363</xdr:rowOff>
    </xdr:to>
    <xdr:sp macro="" textlink="">
      <xdr:nvSpPr>
        <xdr:cNvPr id="47" name="Ellipse 46">
          <a:extLst>
            <a:ext uri="{FF2B5EF4-FFF2-40B4-BE49-F238E27FC236}">
              <a16:creationId xmlns:a16="http://schemas.microsoft.com/office/drawing/2014/main" id="{256D6EFD-CFE4-4BAF-ACA1-2CA5C06398BC}"/>
            </a:ext>
          </a:extLst>
        </xdr:cNvPr>
        <xdr:cNvSpPr/>
      </xdr:nvSpPr>
      <xdr:spPr>
        <a:xfrm>
          <a:off x="4853940" y="24292560"/>
          <a:ext cx="238797" cy="294063"/>
        </a:xfrm>
        <a:prstGeom prst="ellipse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800" b="1">
              <a:solidFill>
                <a:schemeClr val="accent5">
                  <a:lumMod val="75000"/>
                </a:schemeClr>
              </a:solidFill>
            </a:rPr>
            <a:t>K1</a:t>
          </a:r>
        </a:p>
      </xdr:txBody>
    </xdr:sp>
    <xdr:clientData/>
  </xdr:twoCellAnchor>
  <xdr:twoCellAnchor>
    <xdr:from>
      <xdr:col>4</xdr:col>
      <xdr:colOff>1402080</xdr:colOff>
      <xdr:row>38</xdr:row>
      <xdr:rowOff>644</xdr:rowOff>
    </xdr:from>
    <xdr:to>
      <xdr:col>8</xdr:col>
      <xdr:colOff>872646</xdr:colOff>
      <xdr:row>39</xdr:row>
      <xdr:rowOff>212103</xdr:rowOff>
    </xdr:to>
    <xdr:sp macro="" textlink="">
      <xdr:nvSpPr>
        <xdr:cNvPr id="40" name="Pfeil: nach unten 39">
          <a:extLst>
            <a:ext uri="{FF2B5EF4-FFF2-40B4-BE49-F238E27FC236}">
              <a16:creationId xmlns:a16="http://schemas.microsoft.com/office/drawing/2014/main" id="{ED34C344-8AA9-4394-99C6-A3B9C3800CEA}"/>
            </a:ext>
          </a:extLst>
        </xdr:cNvPr>
        <xdr:cNvSpPr/>
      </xdr:nvSpPr>
      <xdr:spPr>
        <a:xfrm rot="4418033">
          <a:off x="5554103" y="7446261"/>
          <a:ext cx="440059" cy="2541426"/>
        </a:xfrm>
        <a:prstGeom prst="downArrow">
          <a:avLst/>
        </a:prstGeom>
        <a:solidFill>
          <a:schemeClr val="accent4"/>
        </a:solidFill>
        <a:ln w="28575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696924</xdr:colOff>
      <xdr:row>36</xdr:row>
      <xdr:rowOff>38100</xdr:rowOff>
    </xdr:from>
    <xdr:to>
      <xdr:col>9</xdr:col>
      <xdr:colOff>861060</xdr:colOff>
      <xdr:row>38</xdr:row>
      <xdr:rowOff>175260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D4EDDF80-1DB7-42AF-A9E8-A7E9A737E86D}"/>
            </a:ext>
          </a:extLst>
        </xdr:cNvPr>
        <xdr:cNvSpPr txBox="1"/>
      </xdr:nvSpPr>
      <xdr:spPr>
        <a:xfrm>
          <a:off x="6869124" y="8077200"/>
          <a:ext cx="2091996" cy="594360"/>
        </a:xfrm>
        <a:prstGeom prst="rect">
          <a:avLst/>
        </a:prstGeom>
        <a:solidFill>
          <a:schemeClr val="accent4"/>
        </a:solidFill>
        <a:ln w="28575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en-US" sz="1600" b="1">
              <a:solidFill>
                <a:schemeClr val="lt1"/>
              </a:solidFill>
              <a:latin typeface="+mn-lt"/>
              <a:ea typeface="+mn-ea"/>
              <a:cs typeface="+mn-cs"/>
            </a:rPr>
            <a:t>Werte in dieser Spalte eintragen</a:t>
          </a:r>
          <a:r>
            <a:rPr lang="en-US" sz="1600">
              <a:solidFill>
                <a:schemeClr val="lt1"/>
              </a:solidFill>
              <a:latin typeface="+mn-lt"/>
              <a:ea typeface="+mn-ea"/>
              <a:cs typeface="+mn-cs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Postberg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EB7"/>
      </a:accent1>
      <a:accent2>
        <a:srgbClr val="0A3B6C"/>
      </a:accent2>
      <a:accent3>
        <a:srgbClr val="D32F11"/>
      </a:accent3>
      <a:accent4>
        <a:srgbClr val="0E9B3A"/>
      </a:accent4>
      <a:accent5>
        <a:srgbClr val="6A3A8D"/>
      </a:accent5>
      <a:accent6>
        <a:srgbClr val="DA862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6076-0F4A-4150-88F0-CD87AF10D44E}">
  <sheetPr codeName="Tabelle1"/>
  <dimension ref="A1:S354"/>
  <sheetViews>
    <sheetView showGridLines="0" tabSelected="1" zoomScale="130" zoomScaleNormal="130" workbookViewId="0">
      <pane ySplit="7" topLeftCell="A8" activePane="bottomLeft" state="frozen"/>
      <selection pane="bottomLeft" activeCell="C92" sqref="C92:F92"/>
    </sheetView>
  </sheetViews>
  <sheetFormatPr baseColWidth="10" defaultColWidth="0" defaultRowHeight="0" customHeight="1" zeroHeight="1" x14ac:dyDescent="0.25"/>
  <cols>
    <col min="1" max="1" width="3.85546875" style="22" customWidth="1"/>
    <col min="2" max="2" width="1.85546875" style="22" customWidth="1"/>
    <col min="3" max="3" width="34" style="22" customWidth="1"/>
    <col min="4" max="4" width="5.42578125" style="22" customWidth="1"/>
    <col min="5" max="5" width="21.7109375" style="22" customWidth="1"/>
    <col min="6" max="6" width="12.5703125" style="22" customWidth="1"/>
    <col min="7" max="7" width="7.7109375" style="23" customWidth="1"/>
    <col min="8" max="8" width="2.7109375" style="22" customWidth="1"/>
    <col min="9" max="9" width="28.140625" style="22" customWidth="1"/>
    <col min="10" max="10" width="52.140625" style="22" customWidth="1"/>
    <col min="11" max="15" width="0" style="22" hidden="1" customWidth="1"/>
    <col min="16" max="16" width="2.42578125" style="22" customWidth="1"/>
    <col min="17" max="17" width="4.7109375" style="22" customWidth="1"/>
    <col min="18" max="18" width="6" style="22" customWidth="1"/>
    <col min="19" max="19" width="5.28515625" style="22" hidden="1" customWidth="1"/>
    <col min="20" max="16384" width="11.5703125" style="22" hidden="1"/>
  </cols>
  <sheetData>
    <row r="1" spans="1:18" ht="15" x14ac:dyDescent="0.25"/>
    <row r="2" spans="1:18" ht="46.5" x14ac:dyDescent="0.25">
      <c r="I2" s="36"/>
      <c r="J2" s="36"/>
      <c r="M2" s="24"/>
      <c r="Q2" s="36" t="s">
        <v>2</v>
      </c>
    </row>
    <row r="3" spans="1:18" ht="15" customHeight="1" x14ac:dyDescent="0.25"/>
    <row r="4" spans="1:18" ht="15" x14ac:dyDescent="0.25">
      <c r="A4" s="25"/>
      <c r="B4" s="25"/>
      <c r="C4" s="25"/>
      <c r="D4" s="25"/>
      <c r="E4" s="25"/>
      <c r="F4" s="25"/>
      <c r="G4" s="2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7.9" customHeight="1" x14ac:dyDescent="0.25">
      <c r="A5" s="25"/>
      <c r="R5" s="25"/>
    </row>
    <row r="6" spans="1:18" s="195" customFormat="1" ht="21.6" customHeight="1" x14ac:dyDescent="0.25">
      <c r="A6" s="194"/>
      <c r="C6" s="196" t="s">
        <v>187</v>
      </c>
      <c r="D6" s="197" t="s">
        <v>174</v>
      </c>
      <c r="E6" s="197" t="s">
        <v>175</v>
      </c>
      <c r="F6" s="197" t="s">
        <v>176</v>
      </c>
      <c r="G6" s="197" t="s">
        <v>177</v>
      </c>
      <c r="H6" s="198"/>
      <c r="I6" s="197" t="s">
        <v>186</v>
      </c>
      <c r="J6" s="197" t="s">
        <v>188</v>
      </c>
      <c r="R6" s="194"/>
    </row>
    <row r="7" spans="1:18" ht="6.6" customHeight="1" x14ac:dyDescent="0.25">
      <c r="A7" s="25"/>
      <c r="R7" s="25"/>
    </row>
    <row r="8" spans="1:18" ht="18" customHeight="1" x14ac:dyDescent="0.25">
      <c r="A8" s="25"/>
      <c r="R8" s="25"/>
    </row>
    <row r="9" spans="1:18" ht="18" customHeight="1" x14ac:dyDescent="0.25">
      <c r="A9" s="25"/>
      <c r="C9" s="145" t="s">
        <v>269</v>
      </c>
      <c r="R9" s="25"/>
    </row>
    <row r="10" spans="1:18" ht="3.6" customHeight="1" thickBot="1" x14ac:dyDescent="0.3">
      <c r="A10" s="25"/>
      <c r="C10" s="145"/>
      <c r="R10" s="25"/>
    </row>
    <row r="11" spans="1:18" ht="18" customHeight="1" thickTop="1" x14ac:dyDescent="0.25">
      <c r="A11" s="25"/>
      <c r="C11" s="278" t="s">
        <v>270</v>
      </c>
      <c r="D11" s="275"/>
      <c r="E11" s="275" t="s">
        <v>271</v>
      </c>
      <c r="F11" s="276"/>
      <c r="R11" s="25"/>
    </row>
    <row r="12" spans="1:18" ht="18" customHeight="1" x14ac:dyDescent="0.25">
      <c r="A12" s="25"/>
      <c r="C12" s="279" t="str">
        <f>HYPERLINK("#Projektdaten","Projektdaten")</f>
        <v>Projektdaten</v>
      </c>
      <c r="D12" s="264"/>
      <c r="E12" s="280" t="str">
        <f>HYPERLINK("#Ansprechpartner","Ansprechpartner")</f>
        <v>Ansprechpartner</v>
      </c>
      <c r="F12" s="277" t="str">
        <f>HYPERLINK("#Druckluft","Druckluft")</f>
        <v>Druckluft</v>
      </c>
      <c r="R12" s="25"/>
    </row>
    <row r="13" spans="1:18" ht="18" customHeight="1" x14ac:dyDescent="0.25">
      <c r="A13" s="25"/>
      <c r="C13" s="279" t="str">
        <f>HYPERLINK("#SzenarioPostberg","Szenario (Postberg)")</f>
        <v>Szenario (Postberg)</v>
      </c>
      <c r="D13" s="264"/>
      <c r="E13" s="280" t="str">
        <f>HYPERLINK("#Standort","Standort")</f>
        <v>Standort</v>
      </c>
      <c r="F13" s="277" t="str">
        <f>HYPERLINK("#RISchema","R+I Schema")</f>
        <v>R+I Schema</v>
      </c>
      <c r="R13" s="25"/>
    </row>
    <row r="14" spans="1:18" ht="18" customHeight="1" thickBot="1" x14ac:dyDescent="0.3">
      <c r="A14" s="25"/>
      <c r="C14" s="281"/>
      <c r="D14" s="282"/>
      <c r="E14" s="283" t="str">
        <f>HYPERLINK("#SzenarioKunde","Szenario (Kunde)")</f>
        <v>Szenario (Kunde)</v>
      </c>
      <c r="F14" s="284" t="str">
        <f>HYPERLINK("#Kompressoren","Kompressoren")</f>
        <v>Kompressoren</v>
      </c>
      <c r="R14" s="25"/>
    </row>
    <row r="15" spans="1:18" ht="18" customHeight="1" thickTop="1" x14ac:dyDescent="0.25">
      <c r="A15" s="25"/>
      <c r="R15" s="25"/>
    </row>
    <row r="16" spans="1:18" ht="18" customHeight="1" x14ac:dyDescent="0.25">
      <c r="A16" s="25"/>
      <c r="E16" s="28"/>
      <c r="R16" s="25"/>
    </row>
    <row r="17" spans="1:18" ht="22.15" customHeight="1" x14ac:dyDescent="0.25">
      <c r="A17" s="25"/>
      <c r="C17" s="89" t="s">
        <v>185</v>
      </c>
      <c r="E17" s="28"/>
      <c r="R17" s="25"/>
    </row>
    <row r="18" spans="1:18" ht="13.15" customHeight="1" thickBot="1" x14ac:dyDescent="0.3">
      <c r="A18" s="25"/>
      <c r="C18" s="27"/>
      <c r="E18" s="28"/>
      <c r="R18" s="25"/>
    </row>
    <row r="19" spans="1:18" ht="18" customHeight="1" thickTop="1" x14ac:dyDescent="0.25">
      <c r="A19" s="25"/>
      <c r="C19" s="18" t="s">
        <v>9</v>
      </c>
      <c r="D19" s="106">
        <v>1</v>
      </c>
      <c r="E19" s="199"/>
      <c r="F19" s="16"/>
      <c r="G19" s="76"/>
      <c r="H19" s="16"/>
      <c r="I19" s="79" t="s">
        <v>134</v>
      </c>
      <c r="R19" s="25"/>
    </row>
    <row r="20" spans="1:18" ht="18" customHeight="1" x14ac:dyDescent="0.25">
      <c r="A20" s="25"/>
      <c r="C20" s="19" t="s">
        <v>15</v>
      </c>
      <c r="D20" s="14">
        <v>2</v>
      </c>
      <c r="E20" s="200"/>
      <c r="F20" s="15"/>
      <c r="G20" s="41"/>
      <c r="H20" s="15"/>
      <c r="I20" s="80" t="s">
        <v>135</v>
      </c>
      <c r="R20" s="25"/>
    </row>
    <row r="21" spans="1:18" ht="18" customHeight="1" x14ac:dyDescent="0.25">
      <c r="A21" s="25"/>
      <c r="C21" s="19" t="s">
        <v>22</v>
      </c>
      <c r="D21" s="14">
        <v>3</v>
      </c>
      <c r="E21" s="128"/>
      <c r="F21" s="15"/>
      <c r="G21" s="63"/>
      <c r="H21" s="15"/>
      <c r="I21" s="80" t="s">
        <v>136</v>
      </c>
      <c r="R21" s="25"/>
    </row>
    <row r="22" spans="1:18" ht="18" customHeight="1" x14ac:dyDescent="0.25">
      <c r="A22" s="25"/>
      <c r="C22" s="19" t="s">
        <v>28</v>
      </c>
      <c r="D22" s="14">
        <v>4</v>
      </c>
      <c r="E22" s="201"/>
      <c r="F22" s="15"/>
      <c r="G22" s="41"/>
      <c r="H22" s="15"/>
      <c r="I22" s="80">
        <v>425211282</v>
      </c>
      <c r="R22" s="25"/>
    </row>
    <row r="23" spans="1:18" ht="18" customHeight="1" x14ac:dyDescent="0.25">
      <c r="A23" s="25"/>
      <c r="C23" s="20" t="s">
        <v>34</v>
      </c>
      <c r="D23" s="107">
        <v>5</v>
      </c>
      <c r="E23" s="202"/>
      <c r="F23" s="15"/>
      <c r="G23" s="41"/>
      <c r="H23" s="15"/>
      <c r="I23" s="80" t="s">
        <v>137</v>
      </c>
      <c r="R23" s="25"/>
    </row>
    <row r="24" spans="1:18" ht="18" customHeight="1" x14ac:dyDescent="0.25">
      <c r="A24" s="25"/>
      <c r="C24" s="19" t="s">
        <v>45</v>
      </c>
      <c r="D24" s="14">
        <v>6</v>
      </c>
      <c r="E24" s="201"/>
      <c r="F24" s="15"/>
      <c r="G24" s="41"/>
      <c r="H24" s="15"/>
      <c r="I24" s="80">
        <v>12345</v>
      </c>
      <c r="R24" s="25"/>
    </row>
    <row r="25" spans="1:18" ht="18" customHeight="1" x14ac:dyDescent="0.25">
      <c r="A25" s="25"/>
      <c r="C25" s="19" t="s">
        <v>51</v>
      </c>
      <c r="D25" s="14">
        <v>7</v>
      </c>
      <c r="E25" s="201"/>
      <c r="F25" s="15"/>
      <c r="G25" s="41"/>
      <c r="H25" s="15"/>
      <c r="I25" s="80">
        <v>222222</v>
      </c>
      <c r="R25" s="25"/>
    </row>
    <row r="26" spans="1:18" ht="18" customHeight="1" thickBot="1" x14ac:dyDescent="0.3">
      <c r="A26" s="25"/>
      <c r="C26" s="20" t="s">
        <v>58</v>
      </c>
      <c r="D26" s="107">
        <v>8</v>
      </c>
      <c r="E26" s="202"/>
      <c r="F26" s="15"/>
      <c r="G26" s="41"/>
      <c r="H26" s="15"/>
      <c r="I26" s="80" t="s">
        <v>138</v>
      </c>
      <c r="R26" s="25"/>
    </row>
    <row r="27" spans="1:18" ht="18" customHeight="1" thickTop="1" x14ac:dyDescent="0.25">
      <c r="A27" s="25"/>
      <c r="C27" s="19" t="s">
        <v>65</v>
      </c>
      <c r="D27" s="14">
        <v>9</v>
      </c>
      <c r="E27" s="200"/>
      <c r="F27" s="15"/>
      <c r="H27" s="15"/>
      <c r="I27" s="80" t="s">
        <v>139</v>
      </c>
      <c r="J27" s="29"/>
      <c r="K27" s="29"/>
      <c r="L27" s="29"/>
      <c r="M27" s="29"/>
      <c r="N27" s="29"/>
      <c r="O27" s="29"/>
      <c r="P27" s="30"/>
      <c r="R27" s="25"/>
    </row>
    <row r="28" spans="1:18" ht="18" customHeight="1" x14ac:dyDescent="0.25">
      <c r="A28" s="25"/>
      <c r="C28" s="19" t="s">
        <v>70</v>
      </c>
      <c r="D28" s="14">
        <v>10</v>
      </c>
      <c r="E28" s="200"/>
      <c r="F28" s="15"/>
      <c r="G28" s="41"/>
      <c r="H28" s="15"/>
      <c r="I28" s="80" t="s">
        <v>140</v>
      </c>
      <c r="P28" s="31"/>
      <c r="R28" s="25"/>
    </row>
    <row r="29" spans="1:18" ht="18" customHeight="1" x14ac:dyDescent="0.25">
      <c r="A29" s="25"/>
      <c r="C29" s="19" t="s">
        <v>74</v>
      </c>
      <c r="D29" s="14">
        <v>11</v>
      </c>
      <c r="E29" s="200"/>
      <c r="F29" s="15"/>
      <c r="G29" s="41"/>
      <c r="H29" s="15"/>
      <c r="I29" s="80" t="s">
        <v>141</v>
      </c>
      <c r="P29" s="31"/>
      <c r="R29" s="25"/>
    </row>
    <row r="30" spans="1:18" ht="18" customHeight="1" x14ac:dyDescent="0.25">
      <c r="A30" s="25"/>
      <c r="C30" s="20" t="s">
        <v>78</v>
      </c>
      <c r="D30" s="107">
        <v>12</v>
      </c>
      <c r="E30" s="203"/>
      <c r="F30" s="15"/>
      <c r="G30" s="63"/>
      <c r="H30" s="15"/>
      <c r="I30" s="80" t="s">
        <v>136</v>
      </c>
      <c r="P30" s="31"/>
      <c r="R30" s="25"/>
    </row>
    <row r="31" spans="1:18" ht="18" customHeight="1" x14ac:dyDescent="0.25">
      <c r="A31" s="25"/>
      <c r="C31" s="20" t="s">
        <v>84</v>
      </c>
      <c r="D31" s="107">
        <v>13</v>
      </c>
      <c r="E31" s="204"/>
      <c r="F31" s="15"/>
      <c r="G31" s="41"/>
      <c r="H31" s="15"/>
      <c r="I31" s="80">
        <v>43975</v>
      </c>
      <c r="P31" s="31"/>
      <c r="R31" s="25"/>
    </row>
    <row r="32" spans="1:18" ht="18" customHeight="1" x14ac:dyDescent="0.25">
      <c r="A32" s="25"/>
      <c r="C32" s="20" t="s">
        <v>87</v>
      </c>
      <c r="D32" s="107">
        <v>14</v>
      </c>
      <c r="E32" s="204"/>
      <c r="F32" s="15"/>
      <c r="G32" s="41"/>
      <c r="H32" s="15"/>
      <c r="I32" s="80" t="s">
        <v>143</v>
      </c>
      <c r="P32" s="31"/>
      <c r="R32" s="25"/>
    </row>
    <row r="33" spans="1:18" ht="18" customHeight="1" x14ac:dyDescent="0.25">
      <c r="A33" s="25"/>
      <c r="C33" s="20" t="s">
        <v>90</v>
      </c>
      <c r="D33" s="107">
        <v>15</v>
      </c>
      <c r="E33" s="204"/>
      <c r="F33" s="15"/>
      <c r="G33" s="41"/>
      <c r="H33" s="15"/>
      <c r="I33" s="80" t="s">
        <v>144</v>
      </c>
      <c r="P33" s="31"/>
      <c r="R33" s="25"/>
    </row>
    <row r="34" spans="1:18" ht="18" customHeight="1" x14ac:dyDescent="0.25">
      <c r="A34" s="25"/>
      <c r="C34" s="20" t="s">
        <v>93</v>
      </c>
      <c r="D34" s="107">
        <v>16</v>
      </c>
      <c r="E34" s="204" t="s">
        <v>275</v>
      </c>
      <c r="F34" s="15"/>
      <c r="G34" s="41"/>
      <c r="H34" s="15"/>
      <c r="I34" s="80" t="s">
        <v>145</v>
      </c>
      <c r="P34" s="31"/>
      <c r="R34" s="25"/>
    </row>
    <row r="35" spans="1:18" ht="18" customHeight="1" x14ac:dyDescent="0.25">
      <c r="A35" s="25"/>
      <c r="C35" s="19" t="s">
        <v>96</v>
      </c>
      <c r="D35" s="14">
        <v>17</v>
      </c>
      <c r="E35" s="294"/>
      <c r="F35" s="15"/>
      <c r="G35" s="41"/>
      <c r="H35" s="15"/>
      <c r="I35" s="80" t="s">
        <v>146</v>
      </c>
      <c r="P35" s="31"/>
      <c r="R35" s="25"/>
    </row>
    <row r="36" spans="1:18" ht="18" customHeight="1" thickBot="1" x14ac:dyDescent="0.3">
      <c r="A36" s="25"/>
      <c r="C36" s="20" t="s">
        <v>99</v>
      </c>
      <c r="D36" s="107">
        <v>18</v>
      </c>
      <c r="E36" s="202"/>
      <c r="F36" s="15"/>
      <c r="G36" s="41"/>
      <c r="H36" s="15"/>
      <c r="I36" s="80" t="s">
        <v>147</v>
      </c>
      <c r="J36" s="32"/>
      <c r="K36" s="32"/>
      <c r="L36" s="32"/>
      <c r="M36" s="32"/>
      <c r="N36" s="32"/>
      <c r="O36" s="32"/>
      <c r="P36" s="33"/>
      <c r="R36" s="25"/>
    </row>
    <row r="37" spans="1:18" ht="18" customHeight="1" thickTop="1" thickBot="1" x14ac:dyDescent="0.3">
      <c r="A37" s="25"/>
      <c r="C37" s="21" t="s">
        <v>103</v>
      </c>
      <c r="D37" s="17">
        <v>19</v>
      </c>
      <c r="E37" s="205" t="s">
        <v>125</v>
      </c>
      <c r="F37" s="34"/>
      <c r="G37" s="77"/>
      <c r="H37" s="34"/>
      <c r="I37" s="81" t="s">
        <v>3</v>
      </c>
      <c r="R37" s="25"/>
    </row>
    <row r="38" spans="1:18" ht="18" customHeight="1" thickTop="1" x14ac:dyDescent="0.25">
      <c r="A38" s="25"/>
      <c r="D38" s="35"/>
      <c r="E38" s="206"/>
      <c r="R38" s="25"/>
    </row>
    <row r="39" spans="1:18" ht="18" customHeight="1" x14ac:dyDescent="0.25">
      <c r="A39" s="25"/>
      <c r="E39" s="206"/>
      <c r="R39" s="25"/>
    </row>
    <row r="40" spans="1:18" ht="27" thickBot="1" x14ac:dyDescent="0.3">
      <c r="A40" s="25"/>
      <c r="C40" s="88" t="s">
        <v>262</v>
      </c>
      <c r="E40" s="206"/>
      <c r="R40" s="25"/>
    </row>
    <row r="41" spans="1:18" ht="18" customHeight="1" thickTop="1" x14ac:dyDescent="0.25">
      <c r="A41" s="25"/>
      <c r="C41" s="43" t="s">
        <v>90</v>
      </c>
      <c r="D41" s="109">
        <v>20</v>
      </c>
      <c r="E41" s="207"/>
      <c r="F41" s="38"/>
      <c r="G41" s="40"/>
      <c r="H41" s="38"/>
      <c r="I41" s="73" t="s">
        <v>148</v>
      </c>
      <c r="R41" s="25"/>
    </row>
    <row r="42" spans="1:18" ht="18" customHeight="1" x14ac:dyDescent="0.25">
      <c r="A42" s="25"/>
      <c r="C42" s="44" t="s">
        <v>112</v>
      </c>
      <c r="D42" s="107">
        <v>21</v>
      </c>
      <c r="E42" s="204"/>
      <c r="F42" s="15"/>
      <c r="G42" s="41"/>
      <c r="H42" s="15"/>
      <c r="I42" s="74" t="s">
        <v>149</v>
      </c>
      <c r="R42" s="25"/>
    </row>
    <row r="43" spans="1:18" ht="18" customHeight="1" x14ac:dyDescent="0.25">
      <c r="A43" s="25"/>
      <c r="C43" s="46" t="s">
        <v>113</v>
      </c>
      <c r="D43" s="14">
        <v>22</v>
      </c>
      <c r="E43" s="201"/>
      <c r="F43" s="15"/>
      <c r="G43" s="41"/>
      <c r="H43" s="15"/>
      <c r="I43" s="74" t="s">
        <v>150</v>
      </c>
      <c r="R43" s="25"/>
    </row>
    <row r="44" spans="1:18" ht="18" customHeight="1" x14ac:dyDescent="0.25">
      <c r="A44" s="25"/>
      <c r="C44" s="46" t="s">
        <v>114</v>
      </c>
      <c r="D44" s="14">
        <v>23</v>
      </c>
      <c r="E44" s="201"/>
      <c r="F44" s="15"/>
      <c r="G44" s="41"/>
      <c r="H44" s="15"/>
      <c r="I44" s="74" t="s">
        <v>151</v>
      </c>
      <c r="R44" s="25"/>
    </row>
    <row r="45" spans="1:18" ht="18" customHeight="1" x14ac:dyDescent="0.25">
      <c r="A45" s="25"/>
      <c r="C45" s="44" t="s">
        <v>115</v>
      </c>
      <c r="D45" s="107">
        <v>24</v>
      </c>
      <c r="E45" s="204"/>
      <c r="F45" s="15"/>
      <c r="G45" s="41"/>
      <c r="H45" s="15"/>
      <c r="I45" s="74" t="s">
        <v>152</v>
      </c>
      <c r="R45" s="25"/>
    </row>
    <row r="46" spans="1:18" ht="18" customHeight="1" x14ac:dyDescent="0.25">
      <c r="A46" s="25"/>
      <c r="C46" s="46" t="s">
        <v>96</v>
      </c>
      <c r="D46" s="14">
        <v>25</v>
      </c>
      <c r="E46" s="294"/>
      <c r="F46" s="15"/>
      <c r="G46" s="41"/>
      <c r="H46" s="15"/>
      <c r="I46" s="74" t="s">
        <v>153</v>
      </c>
      <c r="R46" s="25"/>
    </row>
    <row r="47" spans="1:18" ht="18" customHeight="1" x14ac:dyDescent="0.25">
      <c r="A47" s="25"/>
      <c r="C47" s="46" t="s">
        <v>116</v>
      </c>
      <c r="D47" s="14">
        <v>26</v>
      </c>
      <c r="E47" s="294"/>
      <c r="F47" s="15"/>
      <c r="G47" s="41"/>
      <c r="H47" s="15"/>
      <c r="I47" s="74" t="s">
        <v>31</v>
      </c>
      <c r="R47" s="25"/>
    </row>
    <row r="48" spans="1:18" ht="18" customHeight="1" thickBot="1" x14ac:dyDescent="0.3">
      <c r="A48" s="25"/>
      <c r="C48" s="45" t="s">
        <v>99</v>
      </c>
      <c r="D48" s="110">
        <v>27</v>
      </c>
      <c r="E48" s="208"/>
      <c r="F48" s="39"/>
      <c r="G48" s="42"/>
      <c r="H48" s="39"/>
      <c r="I48" s="75" t="s">
        <v>154</v>
      </c>
      <c r="R48" s="25"/>
    </row>
    <row r="49" spans="1:18" ht="18" customHeight="1" thickTop="1" x14ac:dyDescent="0.25">
      <c r="A49" s="25"/>
      <c r="C49" s="37"/>
      <c r="E49" s="206"/>
      <c r="R49" s="25"/>
    </row>
    <row r="50" spans="1:18" ht="18" customHeight="1" x14ac:dyDescent="0.25">
      <c r="A50" s="25"/>
      <c r="C50" s="37"/>
      <c r="E50" s="206"/>
      <c r="R50" s="25"/>
    </row>
    <row r="51" spans="1:18" ht="26.25" x14ac:dyDescent="0.25">
      <c r="A51" s="25"/>
      <c r="C51" s="87" t="s">
        <v>267</v>
      </c>
      <c r="D51" s="47"/>
      <c r="E51" s="206"/>
      <c r="F51" s="47"/>
      <c r="G51" s="48"/>
      <c r="H51" s="47"/>
      <c r="I51" s="47"/>
      <c r="J51" s="47"/>
      <c r="R51" s="25"/>
    </row>
    <row r="52" spans="1:18" ht="18" customHeight="1" thickBot="1" x14ac:dyDescent="0.3">
      <c r="A52" s="25"/>
      <c r="C52" s="82" t="s">
        <v>192</v>
      </c>
      <c r="D52" s="49"/>
      <c r="E52" s="209"/>
      <c r="F52" s="49"/>
      <c r="G52" s="49"/>
      <c r="H52" s="47"/>
      <c r="I52" s="50"/>
      <c r="J52" s="50"/>
      <c r="R52" s="25"/>
    </row>
    <row r="53" spans="1:18" ht="18" customHeight="1" thickTop="1" x14ac:dyDescent="0.25">
      <c r="A53" s="25"/>
      <c r="C53" s="71" t="s">
        <v>10</v>
      </c>
      <c r="D53" s="72">
        <v>1</v>
      </c>
      <c r="E53" s="210"/>
      <c r="F53" s="67" t="s">
        <v>11</v>
      </c>
      <c r="G53" s="68"/>
      <c r="H53" s="67"/>
      <c r="I53" s="69">
        <v>360</v>
      </c>
      <c r="J53" s="237" t="s">
        <v>189</v>
      </c>
      <c r="R53" s="25"/>
    </row>
    <row r="54" spans="1:18" ht="30" x14ac:dyDescent="0.25">
      <c r="A54" s="25"/>
      <c r="C54" s="62" t="s">
        <v>288</v>
      </c>
      <c r="D54" s="55">
        <v>12</v>
      </c>
      <c r="E54" s="200"/>
      <c r="F54" s="57" t="s">
        <v>165</v>
      </c>
      <c r="G54" s="56"/>
      <c r="H54" s="57"/>
      <c r="I54" s="65">
        <v>30000</v>
      </c>
      <c r="J54" s="238" t="s">
        <v>189</v>
      </c>
      <c r="R54" s="25"/>
    </row>
    <row r="55" spans="1:18" ht="30.75" thickBot="1" x14ac:dyDescent="0.3">
      <c r="A55" s="25"/>
      <c r="C55" s="295" t="s">
        <v>289</v>
      </c>
      <c r="D55" s="296">
        <v>15</v>
      </c>
      <c r="E55" s="297" t="s">
        <v>169</v>
      </c>
      <c r="F55" s="66" t="s">
        <v>40</v>
      </c>
      <c r="G55" s="64"/>
      <c r="H55" s="66"/>
      <c r="I55" s="84" t="s">
        <v>136</v>
      </c>
      <c r="J55" s="236" t="s">
        <v>189</v>
      </c>
      <c r="R55" s="25"/>
    </row>
    <row r="56" spans="1:18" ht="18" customHeight="1" thickTop="1" x14ac:dyDescent="0.25">
      <c r="A56" s="25"/>
      <c r="E56" s="206"/>
      <c r="J56" s="239"/>
      <c r="R56" s="25"/>
    </row>
    <row r="57" spans="1:18" ht="18" customHeight="1" thickBot="1" x14ac:dyDescent="0.3">
      <c r="A57" s="25"/>
      <c r="C57" s="82" t="s">
        <v>190</v>
      </c>
      <c r="E57" s="206"/>
      <c r="J57" s="239"/>
      <c r="R57" s="25"/>
    </row>
    <row r="58" spans="1:18" ht="30.75" thickTop="1" x14ac:dyDescent="0.25">
      <c r="A58" s="25"/>
      <c r="C58" s="71" t="s">
        <v>290</v>
      </c>
      <c r="D58" s="72">
        <v>2</v>
      </c>
      <c r="E58" s="212"/>
      <c r="F58" s="67"/>
      <c r="G58" s="86"/>
      <c r="H58" s="67"/>
      <c r="I58" s="69" t="s">
        <v>136</v>
      </c>
      <c r="J58" s="237"/>
      <c r="R58" s="25"/>
    </row>
    <row r="59" spans="1:18" ht="30" x14ac:dyDescent="0.25">
      <c r="A59" s="25"/>
      <c r="C59" s="62" t="s">
        <v>291</v>
      </c>
      <c r="D59" s="55">
        <v>8</v>
      </c>
      <c r="E59" s="213"/>
      <c r="F59" s="57" t="s">
        <v>59</v>
      </c>
      <c r="G59" s="63"/>
      <c r="H59" s="57"/>
      <c r="I59" s="65">
        <v>2</v>
      </c>
      <c r="J59" s="238" t="s">
        <v>189</v>
      </c>
      <c r="R59" s="25"/>
    </row>
    <row r="60" spans="1:18" ht="30" x14ac:dyDescent="0.25">
      <c r="A60" s="25"/>
      <c r="C60" s="62" t="s">
        <v>292</v>
      </c>
      <c r="D60" s="55">
        <v>9</v>
      </c>
      <c r="E60" s="200"/>
      <c r="F60" s="57"/>
      <c r="G60" s="56"/>
      <c r="H60" s="57"/>
      <c r="I60" s="65">
        <v>1</v>
      </c>
      <c r="J60" s="238"/>
      <c r="R60" s="25"/>
    </row>
    <row r="61" spans="1:18" ht="31.9" customHeight="1" x14ac:dyDescent="0.25">
      <c r="A61" s="25"/>
      <c r="C61" s="62" t="s">
        <v>293</v>
      </c>
      <c r="D61" s="55">
        <v>10</v>
      </c>
      <c r="E61" s="200"/>
      <c r="F61" s="57"/>
      <c r="G61" s="56"/>
      <c r="H61" s="57"/>
      <c r="I61" s="65">
        <v>4</v>
      </c>
      <c r="J61" s="238"/>
      <c r="R61" s="25"/>
    </row>
    <row r="62" spans="1:18" ht="18" customHeight="1" x14ac:dyDescent="0.25">
      <c r="A62" s="25"/>
      <c r="C62" s="62" t="s">
        <v>294</v>
      </c>
      <c r="D62" s="55">
        <v>11</v>
      </c>
      <c r="E62" s="213"/>
      <c r="F62" s="57"/>
      <c r="G62" s="63"/>
      <c r="H62" s="57"/>
      <c r="I62" s="65" t="s">
        <v>142</v>
      </c>
      <c r="J62" s="238" t="s">
        <v>189</v>
      </c>
      <c r="R62" s="25"/>
    </row>
    <row r="63" spans="1:18" ht="30" x14ac:dyDescent="0.25">
      <c r="A63" s="25"/>
      <c r="C63" s="62" t="s">
        <v>295</v>
      </c>
      <c r="D63" s="55">
        <v>13</v>
      </c>
      <c r="E63" s="213"/>
      <c r="F63" s="57" t="s">
        <v>59</v>
      </c>
      <c r="G63" s="63"/>
      <c r="H63" s="57"/>
      <c r="I63" s="65">
        <v>4</v>
      </c>
      <c r="J63" s="238"/>
      <c r="R63" s="25"/>
    </row>
    <row r="64" spans="1:18" ht="30" x14ac:dyDescent="0.25">
      <c r="A64" s="25"/>
      <c r="C64" s="58" t="s">
        <v>296</v>
      </c>
      <c r="D64" s="112">
        <v>14</v>
      </c>
      <c r="E64" s="214"/>
      <c r="F64" s="57"/>
      <c r="G64" s="63"/>
      <c r="H64" s="57"/>
      <c r="I64" s="65" t="s">
        <v>136</v>
      </c>
      <c r="J64" s="238"/>
      <c r="R64" s="25"/>
    </row>
    <row r="65" spans="1:18" ht="30.75" thickBot="1" x14ac:dyDescent="0.3">
      <c r="A65" s="25"/>
      <c r="C65" s="59" t="s">
        <v>297</v>
      </c>
      <c r="D65" s="111">
        <v>16</v>
      </c>
      <c r="E65" s="211"/>
      <c r="F65" s="61"/>
      <c r="G65" s="64"/>
      <c r="H65" s="66"/>
      <c r="I65" s="66"/>
      <c r="J65" s="236"/>
      <c r="R65" s="25"/>
    </row>
    <row r="66" spans="1:18" ht="18" customHeight="1" thickTop="1" x14ac:dyDescent="0.25">
      <c r="A66" s="25"/>
      <c r="E66" s="206"/>
      <c r="J66" s="239"/>
      <c r="R66" s="25"/>
    </row>
    <row r="67" spans="1:18" ht="18" customHeight="1" thickBot="1" x14ac:dyDescent="0.3">
      <c r="A67" s="25"/>
      <c r="C67" s="82" t="s">
        <v>191</v>
      </c>
      <c r="E67" s="206"/>
      <c r="J67" s="239"/>
      <c r="R67" s="25"/>
    </row>
    <row r="68" spans="1:18" ht="30" customHeight="1" thickTop="1" x14ac:dyDescent="0.25">
      <c r="A68" s="25"/>
      <c r="C68" s="71" t="s">
        <v>23</v>
      </c>
      <c r="D68" s="72">
        <v>3</v>
      </c>
      <c r="E68" s="210"/>
      <c r="F68" s="67" t="s">
        <v>24</v>
      </c>
      <c r="G68" s="68"/>
      <c r="H68" s="67"/>
      <c r="I68" s="69">
        <v>0</v>
      </c>
      <c r="J68" s="237" t="s">
        <v>189</v>
      </c>
      <c r="R68" s="25"/>
    </row>
    <row r="69" spans="1:18" ht="18" customHeight="1" x14ac:dyDescent="0.25">
      <c r="A69" s="25"/>
      <c r="C69" s="62" t="s">
        <v>29</v>
      </c>
      <c r="D69" s="55">
        <v>4</v>
      </c>
      <c r="E69" s="200"/>
      <c r="F69" s="57" t="s">
        <v>24</v>
      </c>
      <c r="G69" s="56"/>
      <c r="H69" s="57"/>
      <c r="I69" s="65">
        <v>0</v>
      </c>
      <c r="J69" s="238" t="s">
        <v>189</v>
      </c>
      <c r="R69" s="25"/>
    </row>
    <row r="70" spans="1:18" ht="18" customHeight="1" x14ac:dyDescent="0.25">
      <c r="A70" s="25"/>
      <c r="C70" s="58" t="s">
        <v>35</v>
      </c>
      <c r="D70" s="112">
        <v>5</v>
      </c>
      <c r="E70" s="214"/>
      <c r="F70" s="57" t="s">
        <v>36</v>
      </c>
      <c r="G70" s="56"/>
      <c r="H70" s="57"/>
      <c r="I70" s="65">
        <v>0.16439999999999999</v>
      </c>
      <c r="J70" s="238"/>
      <c r="R70" s="25"/>
    </row>
    <row r="71" spans="1:18" ht="18" customHeight="1" x14ac:dyDescent="0.25">
      <c r="A71" s="25"/>
      <c r="C71" s="62" t="s">
        <v>46</v>
      </c>
      <c r="D71" s="55">
        <v>6</v>
      </c>
      <c r="E71" s="213"/>
      <c r="F71" s="57" t="s">
        <v>36</v>
      </c>
      <c r="G71" s="63"/>
      <c r="H71" s="57"/>
      <c r="I71" s="65">
        <v>2.1000000000000001E-2</v>
      </c>
      <c r="J71" s="238"/>
      <c r="R71" s="25"/>
    </row>
    <row r="72" spans="1:18" ht="18" customHeight="1" thickBot="1" x14ac:dyDescent="0.3">
      <c r="A72" s="25"/>
      <c r="C72" s="85" t="s">
        <v>52</v>
      </c>
      <c r="D72" s="60">
        <v>7</v>
      </c>
      <c r="E72" s="215"/>
      <c r="F72" s="66" t="s">
        <v>36</v>
      </c>
      <c r="G72" s="64"/>
      <c r="H72" s="66"/>
      <c r="I72" s="84">
        <v>2.1000000000000001E-2</v>
      </c>
      <c r="J72" s="236"/>
      <c r="R72" s="25"/>
    </row>
    <row r="73" spans="1:18" ht="18" customHeight="1" thickTop="1" x14ac:dyDescent="0.25">
      <c r="A73" s="25"/>
      <c r="E73" s="206"/>
      <c r="J73" s="239"/>
      <c r="R73" s="25"/>
    </row>
    <row r="74" spans="1:18" ht="18" customHeight="1" thickBot="1" x14ac:dyDescent="0.3">
      <c r="A74" s="25"/>
      <c r="C74" s="82" t="s">
        <v>193</v>
      </c>
      <c r="E74" s="206"/>
      <c r="J74" s="239"/>
      <c r="R74" s="25"/>
    </row>
    <row r="75" spans="1:18" ht="18" customHeight="1" thickTop="1" x14ac:dyDescent="0.25">
      <c r="A75" s="25"/>
      <c r="C75" s="99" t="s">
        <v>117</v>
      </c>
      <c r="D75" s="93">
        <v>1</v>
      </c>
      <c r="E75" s="216"/>
      <c r="F75" s="70" t="s">
        <v>118</v>
      </c>
      <c r="G75" s="86"/>
      <c r="H75" s="94"/>
      <c r="I75" s="95">
        <v>0</v>
      </c>
      <c r="J75" s="240" t="s">
        <v>194</v>
      </c>
      <c r="R75" s="25"/>
    </row>
    <row r="76" spans="1:18" ht="18" customHeight="1" x14ac:dyDescent="0.25">
      <c r="A76" s="25"/>
      <c r="C76" s="54" t="s">
        <v>128</v>
      </c>
      <c r="D76" s="51">
        <v>2</v>
      </c>
      <c r="E76" s="217"/>
      <c r="F76" s="53" t="s">
        <v>118</v>
      </c>
      <c r="G76" s="63"/>
      <c r="H76" s="15"/>
      <c r="I76" s="92">
        <v>0</v>
      </c>
      <c r="J76" s="241"/>
      <c r="R76" s="25"/>
    </row>
    <row r="77" spans="1:18" ht="18" customHeight="1" x14ac:dyDescent="0.25">
      <c r="A77" s="25"/>
      <c r="C77" s="54" t="s">
        <v>120</v>
      </c>
      <c r="D77" s="51">
        <v>3</v>
      </c>
      <c r="E77" s="217"/>
      <c r="F77" s="53" t="s">
        <v>118</v>
      </c>
      <c r="G77" s="63"/>
      <c r="H77" s="15"/>
      <c r="I77" s="92">
        <v>0</v>
      </c>
      <c r="J77" s="241"/>
      <c r="R77" s="25"/>
    </row>
    <row r="78" spans="1:18" ht="18" customHeight="1" x14ac:dyDescent="0.25">
      <c r="A78" s="25"/>
      <c r="C78" s="54" t="s">
        <v>129</v>
      </c>
      <c r="D78" s="51">
        <v>4</v>
      </c>
      <c r="E78" s="217"/>
      <c r="F78" s="53" t="s">
        <v>118</v>
      </c>
      <c r="G78" s="63"/>
      <c r="H78" s="15"/>
      <c r="I78" s="92">
        <v>0</v>
      </c>
      <c r="J78" s="241"/>
      <c r="R78" s="25"/>
    </row>
    <row r="79" spans="1:18" ht="18" customHeight="1" x14ac:dyDescent="0.25">
      <c r="A79" s="25"/>
      <c r="C79" s="54" t="s">
        <v>122</v>
      </c>
      <c r="D79" s="51">
        <v>5</v>
      </c>
      <c r="E79" s="217"/>
      <c r="F79" s="53" t="s">
        <v>118</v>
      </c>
      <c r="G79" s="63"/>
      <c r="H79" s="15"/>
      <c r="I79" s="92">
        <v>0</v>
      </c>
      <c r="J79" s="241"/>
      <c r="R79" s="25"/>
    </row>
    <row r="80" spans="1:18" ht="18" customHeight="1" x14ac:dyDescent="0.25">
      <c r="A80" s="25"/>
      <c r="C80" s="54" t="s">
        <v>130</v>
      </c>
      <c r="D80" s="51">
        <v>6</v>
      </c>
      <c r="E80" s="217"/>
      <c r="F80" s="53" t="s">
        <v>118</v>
      </c>
      <c r="G80" s="63"/>
      <c r="H80" s="15"/>
      <c r="I80" s="92">
        <v>0</v>
      </c>
      <c r="J80" s="241"/>
      <c r="R80" s="25"/>
    </row>
    <row r="81" spans="1:18" ht="18" customHeight="1" x14ac:dyDescent="0.25">
      <c r="A81" s="25"/>
      <c r="C81" s="54" t="s">
        <v>131</v>
      </c>
      <c r="D81" s="51">
        <v>7</v>
      </c>
      <c r="E81" s="217"/>
      <c r="F81" s="53" t="s">
        <v>118</v>
      </c>
      <c r="G81" s="63"/>
      <c r="H81" s="15"/>
      <c r="I81" s="92">
        <v>0</v>
      </c>
      <c r="J81" s="241"/>
      <c r="R81" s="25"/>
    </row>
    <row r="82" spans="1:18" ht="18" customHeight="1" x14ac:dyDescent="0.25">
      <c r="A82" s="25"/>
      <c r="C82" s="54" t="s">
        <v>132</v>
      </c>
      <c r="D82" s="51">
        <v>8</v>
      </c>
      <c r="E82" s="217"/>
      <c r="F82" s="53" t="s">
        <v>118</v>
      </c>
      <c r="G82" s="63"/>
      <c r="H82" s="15"/>
      <c r="I82" s="92">
        <v>0</v>
      </c>
      <c r="J82" s="241"/>
      <c r="R82" s="25"/>
    </row>
    <row r="83" spans="1:18" ht="18" customHeight="1" x14ac:dyDescent="0.25">
      <c r="A83" s="25"/>
      <c r="C83" s="54" t="s">
        <v>123</v>
      </c>
      <c r="D83" s="51">
        <v>9</v>
      </c>
      <c r="E83" s="217"/>
      <c r="F83" s="53" t="s">
        <v>118</v>
      </c>
      <c r="G83" s="63"/>
      <c r="H83" s="15"/>
      <c r="I83" s="92">
        <v>0</v>
      </c>
      <c r="J83" s="241"/>
      <c r="R83" s="25"/>
    </row>
    <row r="84" spans="1:18" ht="18" customHeight="1" thickBot="1" x14ac:dyDescent="0.3">
      <c r="A84" s="25"/>
      <c r="C84" s="100" t="s">
        <v>126</v>
      </c>
      <c r="D84" s="52">
        <v>10</v>
      </c>
      <c r="E84" s="218"/>
      <c r="F84" s="96" t="s">
        <v>118</v>
      </c>
      <c r="G84" s="64"/>
      <c r="H84" s="97"/>
      <c r="I84" s="98">
        <v>0</v>
      </c>
      <c r="J84" s="242"/>
      <c r="R84" s="25"/>
    </row>
    <row r="85" spans="1:18" ht="18" customHeight="1" thickTop="1" x14ac:dyDescent="0.25">
      <c r="A85" s="25"/>
      <c r="E85" s="206"/>
      <c r="J85" s="239"/>
      <c r="R85" s="25"/>
    </row>
    <row r="86" spans="1:18" ht="18" customHeight="1" x14ac:dyDescent="0.25">
      <c r="A86" s="25"/>
      <c r="E86" s="206"/>
      <c r="J86" s="239"/>
      <c r="R86" s="25"/>
    </row>
    <row r="87" spans="1:18" ht="26.25" x14ac:dyDescent="0.25">
      <c r="A87" s="25"/>
      <c r="C87" s="88" t="s">
        <v>263</v>
      </c>
      <c r="E87" s="206"/>
      <c r="J87" s="239"/>
      <c r="R87" s="25"/>
    </row>
    <row r="88" spans="1:18" ht="18" customHeight="1" thickBot="1" x14ac:dyDescent="0.3">
      <c r="A88" s="25"/>
      <c r="C88" s="82" t="s">
        <v>193</v>
      </c>
      <c r="E88" s="206"/>
      <c r="J88" s="239"/>
      <c r="R88" s="25"/>
    </row>
    <row r="89" spans="1:18" ht="18" customHeight="1" thickTop="1" x14ac:dyDescent="0.25">
      <c r="A89" s="25"/>
      <c r="C89" s="298" t="s">
        <v>276</v>
      </c>
      <c r="D89" s="299">
        <v>12</v>
      </c>
      <c r="E89" s="300">
        <v>2</v>
      </c>
      <c r="F89" s="38" t="s">
        <v>81</v>
      </c>
      <c r="G89" s="40"/>
      <c r="H89" s="38"/>
      <c r="I89" s="162">
        <v>6</v>
      </c>
      <c r="J89" s="243"/>
      <c r="R89" s="25"/>
    </row>
    <row r="90" spans="1:18" ht="18" customHeight="1" x14ac:dyDescent="0.25">
      <c r="A90" s="25"/>
      <c r="C90" s="301" t="s">
        <v>85</v>
      </c>
      <c r="D90" s="302">
        <v>13</v>
      </c>
      <c r="E90" s="303">
        <v>45</v>
      </c>
      <c r="F90" s="15" t="s">
        <v>86</v>
      </c>
      <c r="G90" s="63"/>
      <c r="H90" s="15"/>
      <c r="I90" s="116">
        <v>45</v>
      </c>
      <c r="J90" s="244"/>
      <c r="R90" s="25"/>
    </row>
    <row r="91" spans="1:18" ht="18" customHeight="1" x14ac:dyDescent="0.25">
      <c r="A91" s="25"/>
      <c r="C91" s="301" t="s">
        <v>88</v>
      </c>
      <c r="D91" s="302">
        <v>14</v>
      </c>
      <c r="E91" s="304">
        <v>5.4000000000000001E-4</v>
      </c>
      <c r="F91" s="15" t="s">
        <v>89</v>
      </c>
      <c r="G91" s="63"/>
      <c r="H91" s="15"/>
      <c r="I91" s="159">
        <v>1.2E-4</v>
      </c>
      <c r="J91" s="244"/>
      <c r="R91" s="25"/>
    </row>
    <row r="92" spans="1:18" ht="18" customHeight="1" x14ac:dyDescent="0.25">
      <c r="A92" s="25"/>
      <c r="C92" s="301" t="s">
        <v>92</v>
      </c>
      <c r="D92" s="302">
        <v>15</v>
      </c>
      <c r="E92" s="304">
        <v>2.2000000000000001E-4</v>
      </c>
      <c r="F92" s="15" t="s">
        <v>89</v>
      </c>
      <c r="G92" s="63"/>
      <c r="H92" s="15"/>
      <c r="I92" s="159">
        <v>2.3000000000000001E-4</v>
      </c>
      <c r="J92" s="244"/>
      <c r="R92" s="25"/>
    </row>
    <row r="93" spans="1:18" ht="18" customHeight="1" x14ac:dyDescent="0.25">
      <c r="A93" s="25"/>
      <c r="C93" s="301" t="s">
        <v>94</v>
      </c>
      <c r="D93" s="302">
        <v>16</v>
      </c>
      <c r="E93" s="303"/>
      <c r="F93" s="15" t="s">
        <v>95</v>
      </c>
      <c r="G93" s="63"/>
      <c r="H93" s="15"/>
      <c r="I93" s="116">
        <v>5</v>
      </c>
      <c r="J93" s="244"/>
      <c r="R93" s="25"/>
    </row>
    <row r="94" spans="1:18" ht="18" customHeight="1" x14ac:dyDescent="0.25">
      <c r="A94" s="25"/>
      <c r="C94" s="301" t="s">
        <v>98</v>
      </c>
      <c r="D94" s="302">
        <v>17</v>
      </c>
      <c r="E94" s="303"/>
      <c r="F94" s="15" t="s">
        <v>40</v>
      </c>
      <c r="G94" s="63"/>
      <c r="H94" s="15"/>
      <c r="I94" s="116">
        <v>2</v>
      </c>
      <c r="J94" s="244"/>
      <c r="R94" s="25"/>
    </row>
    <row r="95" spans="1:18" ht="18" customHeight="1" x14ac:dyDescent="0.25">
      <c r="A95" s="25"/>
      <c r="C95" s="301" t="s">
        <v>101</v>
      </c>
      <c r="D95" s="302">
        <v>18</v>
      </c>
      <c r="E95" s="303"/>
      <c r="F95" s="15" t="s">
        <v>102</v>
      </c>
      <c r="G95" s="63"/>
      <c r="H95" s="15"/>
      <c r="I95" s="116">
        <v>0</v>
      </c>
      <c r="J95" s="244"/>
      <c r="R95" s="25"/>
    </row>
    <row r="96" spans="1:18" ht="18" customHeight="1" x14ac:dyDescent="0.25">
      <c r="A96" s="25"/>
      <c r="C96" s="301" t="s">
        <v>106</v>
      </c>
      <c r="D96" s="302">
        <v>19</v>
      </c>
      <c r="E96" s="303"/>
      <c r="F96" s="15" t="s">
        <v>102</v>
      </c>
      <c r="G96" s="63"/>
      <c r="H96" s="15"/>
      <c r="I96" s="116">
        <v>2</v>
      </c>
      <c r="J96" s="244"/>
      <c r="R96" s="25"/>
    </row>
    <row r="97" spans="1:18" ht="18" customHeight="1" x14ac:dyDescent="0.2">
      <c r="A97" s="25"/>
      <c r="C97" s="301" t="s">
        <v>107</v>
      </c>
      <c r="D97" s="305">
        <v>20</v>
      </c>
      <c r="E97" s="303"/>
      <c r="F97" s="15" t="s">
        <v>108</v>
      </c>
      <c r="G97" s="63"/>
      <c r="H97" s="15"/>
      <c r="I97" s="116">
        <v>0</v>
      </c>
      <c r="J97" s="244"/>
      <c r="R97" s="25"/>
    </row>
    <row r="98" spans="1:18" ht="18" customHeight="1" x14ac:dyDescent="0.25">
      <c r="A98" s="25"/>
      <c r="C98" s="301" t="s">
        <v>82</v>
      </c>
      <c r="D98" s="302">
        <v>21</v>
      </c>
      <c r="E98" s="303">
        <v>0</v>
      </c>
      <c r="F98" s="15" t="s">
        <v>95</v>
      </c>
      <c r="G98" s="63"/>
      <c r="H98" s="15"/>
      <c r="I98" s="116">
        <v>1.5</v>
      </c>
      <c r="J98" s="244" t="s">
        <v>83</v>
      </c>
      <c r="R98" s="25"/>
    </row>
    <row r="99" spans="1:18" ht="18" customHeight="1" thickBot="1" x14ac:dyDescent="0.3">
      <c r="A99" s="25"/>
      <c r="C99" s="306" t="s">
        <v>111</v>
      </c>
      <c r="D99" s="307">
        <v>22</v>
      </c>
      <c r="E99" s="308">
        <v>10</v>
      </c>
      <c r="F99" s="39" t="s">
        <v>95</v>
      </c>
      <c r="G99" s="185"/>
      <c r="H99" s="39"/>
      <c r="I99" s="164">
        <v>10</v>
      </c>
      <c r="J99" s="245"/>
      <c r="R99" s="25"/>
    </row>
    <row r="100" spans="1:18" ht="18" customHeight="1" thickTop="1" x14ac:dyDescent="0.25">
      <c r="A100" s="25"/>
      <c r="C100" s="83"/>
      <c r="E100" s="206"/>
      <c r="J100" s="239"/>
      <c r="R100" s="25"/>
    </row>
    <row r="101" spans="1:18" ht="18" customHeight="1" thickBot="1" x14ac:dyDescent="0.3">
      <c r="A101" s="25"/>
      <c r="C101" s="82" t="s">
        <v>195</v>
      </c>
      <c r="E101" s="206"/>
      <c r="J101" s="239"/>
      <c r="R101" s="25"/>
    </row>
    <row r="102" spans="1:18" ht="18" customHeight="1" thickTop="1" x14ac:dyDescent="0.2">
      <c r="A102" s="25"/>
      <c r="C102" s="298" t="s">
        <v>17</v>
      </c>
      <c r="D102" s="309">
        <v>2</v>
      </c>
      <c r="E102" s="300"/>
      <c r="F102" s="38" t="s">
        <v>18</v>
      </c>
      <c r="G102" s="40"/>
      <c r="H102" s="38"/>
      <c r="I102" s="176">
        <v>50</v>
      </c>
      <c r="J102" s="243" t="s">
        <v>27</v>
      </c>
      <c r="R102" s="25"/>
    </row>
    <row r="103" spans="1:18" ht="18" customHeight="1" x14ac:dyDescent="0.2">
      <c r="A103" s="25"/>
      <c r="C103" s="174" t="s">
        <v>26</v>
      </c>
      <c r="D103" s="175">
        <v>3</v>
      </c>
      <c r="E103" s="220"/>
      <c r="F103" s="15" t="s">
        <v>18</v>
      </c>
      <c r="G103" s="63"/>
      <c r="H103" s="15"/>
      <c r="I103" s="92">
        <v>4</v>
      </c>
      <c r="J103" s="244" t="s">
        <v>27</v>
      </c>
      <c r="R103" s="25"/>
    </row>
    <row r="104" spans="1:18" ht="18" customHeight="1" thickBot="1" x14ac:dyDescent="0.25">
      <c r="A104" s="25"/>
      <c r="C104" s="179" t="s">
        <v>31</v>
      </c>
      <c r="D104" s="177">
        <v>4</v>
      </c>
      <c r="E104" s="222"/>
      <c r="F104" s="39"/>
      <c r="G104" s="42"/>
      <c r="H104" s="39"/>
      <c r="I104" s="178"/>
      <c r="J104" s="245"/>
      <c r="R104" s="25"/>
    </row>
    <row r="105" spans="1:18" ht="18" customHeight="1" thickTop="1" x14ac:dyDescent="0.25">
      <c r="A105" s="25"/>
      <c r="C105" s="83"/>
      <c r="E105" s="206"/>
      <c r="I105" s="28"/>
      <c r="J105" s="239"/>
      <c r="R105" s="25"/>
    </row>
    <row r="106" spans="1:18" ht="18" customHeight="1" thickBot="1" x14ac:dyDescent="0.3">
      <c r="A106" s="25"/>
      <c r="C106" s="82" t="s">
        <v>64</v>
      </c>
      <c r="E106" s="206"/>
      <c r="I106" s="28"/>
      <c r="J106" s="239"/>
      <c r="R106" s="25"/>
    </row>
    <row r="107" spans="1:18" ht="18" customHeight="1" thickTop="1" x14ac:dyDescent="0.25">
      <c r="A107" s="25"/>
      <c r="C107" s="43" t="s">
        <v>39</v>
      </c>
      <c r="D107" s="160">
        <v>5</v>
      </c>
      <c r="E107" s="219"/>
      <c r="F107" s="38" t="s">
        <v>40</v>
      </c>
      <c r="G107" s="40"/>
      <c r="H107" s="38"/>
      <c r="I107" s="162">
        <v>100</v>
      </c>
      <c r="J107" s="243"/>
      <c r="R107" s="25"/>
    </row>
    <row r="108" spans="1:18" ht="18" customHeight="1" thickBot="1" x14ac:dyDescent="0.3">
      <c r="A108" s="25"/>
      <c r="C108" s="45" t="s">
        <v>48</v>
      </c>
      <c r="D108" s="163">
        <v>6</v>
      </c>
      <c r="E108" s="221"/>
      <c r="F108" s="39" t="s">
        <v>40</v>
      </c>
      <c r="G108" s="185"/>
      <c r="H108" s="39"/>
      <c r="I108" s="164">
        <v>67</v>
      </c>
      <c r="J108" s="245"/>
      <c r="R108" s="25"/>
    </row>
    <row r="109" spans="1:18" ht="18" customHeight="1" thickTop="1" x14ac:dyDescent="0.25">
      <c r="A109" s="25"/>
      <c r="C109" s="83"/>
      <c r="E109" s="206"/>
      <c r="I109" s="28"/>
      <c r="J109" s="239"/>
      <c r="R109" s="25"/>
    </row>
    <row r="110" spans="1:18" ht="18" customHeight="1" x14ac:dyDescent="0.25">
      <c r="A110" s="25"/>
      <c r="C110" s="83"/>
      <c r="E110" s="206"/>
      <c r="I110" s="28"/>
      <c r="J110" s="239"/>
      <c r="R110" s="25"/>
    </row>
    <row r="111" spans="1:18" ht="26.25" x14ac:dyDescent="0.25">
      <c r="A111" s="25"/>
      <c r="C111" s="88" t="s">
        <v>266</v>
      </c>
      <c r="E111" s="206"/>
      <c r="I111" s="28"/>
      <c r="J111" s="239"/>
      <c r="R111" s="25"/>
    </row>
    <row r="112" spans="1:18" ht="18" customHeight="1" thickBot="1" x14ac:dyDescent="0.3">
      <c r="A112" s="25"/>
      <c r="C112" s="82" t="s">
        <v>64</v>
      </c>
      <c r="E112" s="223"/>
      <c r="I112" s="90"/>
      <c r="J112" s="239"/>
      <c r="R112" s="25"/>
    </row>
    <row r="113" spans="1:18" ht="18" customHeight="1" thickTop="1" thickBot="1" x14ac:dyDescent="0.3">
      <c r="A113" s="25"/>
      <c r="C113" s="182" t="s">
        <v>55</v>
      </c>
      <c r="D113" s="183">
        <v>7</v>
      </c>
      <c r="E113" s="224"/>
      <c r="F113" s="180" t="s">
        <v>40</v>
      </c>
      <c r="G113" s="184"/>
      <c r="H113" s="180"/>
      <c r="I113" s="188">
        <v>70</v>
      </c>
      <c r="J113" s="246"/>
      <c r="R113" s="25"/>
    </row>
    <row r="114" spans="1:18" ht="18" customHeight="1" thickTop="1" x14ac:dyDescent="0.25">
      <c r="A114" s="25"/>
      <c r="C114" s="83"/>
      <c r="E114" s="206"/>
      <c r="I114" s="28"/>
      <c r="J114" s="239"/>
      <c r="R114" s="25"/>
    </row>
    <row r="115" spans="1:18" ht="18" customHeight="1" thickBot="1" x14ac:dyDescent="0.3">
      <c r="A115" s="25"/>
      <c r="C115" s="82" t="s">
        <v>180</v>
      </c>
      <c r="E115" s="206"/>
      <c r="I115" s="28"/>
      <c r="J115" s="239"/>
      <c r="R115" s="25"/>
    </row>
    <row r="116" spans="1:18" ht="18" customHeight="1" thickTop="1" thickBot="1" x14ac:dyDescent="0.3">
      <c r="A116" s="25"/>
      <c r="C116" s="191" t="s">
        <v>13</v>
      </c>
      <c r="D116" s="183">
        <v>1</v>
      </c>
      <c r="E116" s="224"/>
      <c r="F116" s="180"/>
      <c r="G116" s="181"/>
      <c r="H116" s="180"/>
      <c r="I116" s="189" t="s">
        <v>164</v>
      </c>
      <c r="J116" s="246"/>
      <c r="R116" s="25"/>
    </row>
    <row r="117" spans="1:18" ht="18" customHeight="1" thickTop="1" x14ac:dyDescent="0.25">
      <c r="A117" s="25"/>
      <c r="C117" s="83"/>
      <c r="E117" s="206"/>
      <c r="I117" s="28"/>
      <c r="J117" s="239"/>
      <c r="R117" s="25"/>
    </row>
    <row r="118" spans="1:18" ht="18" customHeight="1" thickBot="1" x14ac:dyDescent="0.3">
      <c r="A118" s="25"/>
      <c r="C118" s="82" t="s">
        <v>32</v>
      </c>
      <c r="E118" s="206"/>
      <c r="I118" s="28"/>
      <c r="J118" s="247" t="s">
        <v>33</v>
      </c>
      <c r="R118" s="25"/>
    </row>
    <row r="119" spans="1:18" ht="18" customHeight="1" thickTop="1" x14ac:dyDescent="0.25">
      <c r="A119" s="25"/>
      <c r="C119" s="43" t="s">
        <v>61</v>
      </c>
      <c r="D119" s="160">
        <v>8</v>
      </c>
      <c r="E119" s="219"/>
      <c r="F119" s="38" t="s">
        <v>62</v>
      </c>
      <c r="G119" s="161"/>
      <c r="H119" s="38"/>
      <c r="I119" s="162">
        <v>22.4</v>
      </c>
      <c r="J119" s="243"/>
      <c r="R119" s="25"/>
    </row>
    <row r="120" spans="1:18" ht="18" customHeight="1" x14ac:dyDescent="0.25">
      <c r="A120" s="25"/>
      <c r="C120" s="44" t="s">
        <v>67</v>
      </c>
      <c r="D120" s="158">
        <v>9</v>
      </c>
      <c r="E120" s="220"/>
      <c r="F120" s="15" t="s">
        <v>40</v>
      </c>
      <c r="G120" s="41"/>
      <c r="H120" s="15"/>
      <c r="I120" s="116">
        <v>2.7</v>
      </c>
      <c r="J120" s="244"/>
      <c r="R120" s="25"/>
    </row>
    <row r="121" spans="1:18" ht="18" customHeight="1" x14ac:dyDescent="0.25">
      <c r="A121" s="25"/>
      <c r="C121" s="44" t="s">
        <v>71</v>
      </c>
      <c r="D121" s="158">
        <v>10</v>
      </c>
      <c r="E121" s="220"/>
      <c r="F121" s="15" t="s">
        <v>40</v>
      </c>
      <c r="G121" s="41"/>
      <c r="H121" s="15"/>
      <c r="I121" s="116">
        <v>86</v>
      </c>
      <c r="J121" s="244"/>
      <c r="R121" s="25"/>
    </row>
    <row r="122" spans="1:18" ht="18" customHeight="1" thickBot="1" x14ac:dyDescent="0.3">
      <c r="A122" s="25"/>
      <c r="C122" s="187" t="s">
        <v>75</v>
      </c>
      <c r="D122" s="186">
        <v>11</v>
      </c>
      <c r="E122" s="225"/>
      <c r="F122" s="39" t="s">
        <v>21</v>
      </c>
      <c r="G122" s="42"/>
      <c r="H122" s="39"/>
      <c r="I122" s="190"/>
      <c r="J122" s="245"/>
      <c r="R122" s="25"/>
    </row>
    <row r="123" spans="1:18" ht="18" customHeight="1" thickTop="1" x14ac:dyDescent="0.25">
      <c r="A123" s="25"/>
      <c r="E123" s="206"/>
      <c r="J123" s="239"/>
      <c r="R123" s="25"/>
    </row>
    <row r="124" spans="1:18" ht="18" customHeight="1" x14ac:dyDescent="0.25">
      <c r="A124" s="25"/>
      <c r="E124" s="206"/>
      <c r="J124" s="239"/>
      <c r="R124" s="25"/>
    </row>
    <row r="125" spans="1:18" ht="18" customHeight="1" x14ac:dyDescent="0.25">
      <c r="A125" s="25"/>
      <c r="C125" s="101" t="s">
        <v>264</v>
      </c>
      <c r="E125" s="206"/>
      <c r="J125" s="239"/>
      <c r="R125" s="25"/>
    </row>
    <row r="126" spans="1:18" ht="18" customHeight="1" thickBot="1" x14ac:dyDescent="0.3">
      <c r="A126" s="25"/>
      <c r="C126" s="82" t="s">
        <v>227</v>
      </c>
      <c r="E126" s="206"/>
      <c r="J126" s="239"/>
      <c r="R126" s="25"/>
    </row>
    <row r="127" spans="1:18" ht="18.600000000000001" customHeight="1" thickTop="1" x14ac:dyDescent="0.25">
      <c r="A127" s="25"/>
      <c r="C127" s="125" t="s">
        <v>47</v>
      </c>
      <c r="D127" s="117">
        <v>1</v>
      </c>
      <c r="E127" s="118"/>
      <c r="F127" s="118"/>
      <c r="G127" s="119"/>
      <c r="H127" s="119"/>
      <c r="I127" s="119" t="s">
        <v>19</v>
      </c>
      <c r="J127" s="248" t="s">
        <v>20</v>
      </c>
      <c r="R127" s="25"/>
    </row>
    <row r="128" spans="1:18" ht="18.600000000000001" customHeight="1" x14ac:dyDescent="0.25">
      <c r="A128" s="25"/>
      <c r="C128" s="126" t="s">
        <v>53</v>
      </c>
      <c r="D128" s="113">
        <v>2</v>
      </c>
      <c r="E128" s="226"/>
      <c r="F128" s="114" t="s">
        <v>54</v>
      </c>
      <c r="G128" s="63"/>
      <c r="H128" s="41"/>
      <c r="I128" s="115">
        <v>18478080</v>
      </c>
      <c r="J128" s="249"/>
      <c r="R128" s="25"/>
    </row>
    <row r="129" spans="1:18" ht="18.600000000000001" customHeight="1" x14ac:dyDescent="0.25">
      <c r="A129" s="25"/>
      <c r="C129" s="126" t="s">
        <v>60</v>
      </c>
      <c r="D129" s="113">
        <v>3</v>
      </c>
      <c r="E129" s="227"/>
      <c r="F129" s="114" t="s">
        <v>21</v>
      </c>
      <c r="G129" s="63"/>
      <c r="H129" s="41"/>
      <c r="I129" s="78">
        <v>92.33</v>
      </c>
      <c r="J129" s="249"/>
      <c r="R129" s="25"/>
    </row>
    <row r="130" spans="1:18" ht="18" customHeight="1" x14ac:dyDescent="0.25">
      <c r="A130" s="25"/>
      <c r="C130" s="126" t="s">
        <v>285</v>
      </c>
      <c r="D130" s="113">
        <v>4</v>
      </c>
      <c r="E130" s="226"/>
      <c r="F130" s="114" t="s">
        <v>24</v>
      </c>
      <c r="G130" s="63"/>
      <c r="H130" s="41"/>
      <c r="I130" s="115">
        <v>1891285</v>
      </c>
      <c r="J130" s="249"/>
      <c r="R130" s="25"/>
    </row>
    <row r="131" spans="1:18" ht="30" x14ac:dyDescent="0.25">
      <c r="A131" s="25"/>
      <c r="C131" s="126" t="s">
        <v>286</v>
      </c>
      <c r="D131" s="113">
        <v>5</v>
      </c>
      <c r="E131" s="203"/>
      <c r="F131" s="116" t="s">
        <v>66</v>
      </c>
      <c r="G131" s="63"/>
      <c r="H131" s="41"/>
      <c r="I131" s="78">
        <v>168</v>
      </c>
      <c r="J131" s="249"/>
      <c r="R131" s="25"/>
    </row>
    <row r="132" spans="1:18" ht="30" x14ac:dyDescent="0.25">
      <c r="A132" s="25"/>
      <c r="C132" s="126" t="s">
        <v>287</v>
      </c>
      <c r="D132" s="113">
        <v>6</v>
      </c>
      <c r="E132" s="203"/>
      <c r="F132" s="116" t="s">
        <v>66</v>
      </c>
      <c r="G132" s="63"/>
      <c r="H132" s="41"/>
      <c r="I132" s="78">
        <v>144</v>
      </c>
      <c r="J132" s="249"/>
      <c r="R132" s="25"/>
    </row>
    <row r="133" spans="1:18" ht="18.600000000000001" customHeight="1" thickBot="1" x14ac:dyDescent="0.3">
      <c r="A133" s="25"/>
      <c r="C133" s="127" t="s">
        <v>79</v>
      </c>
      <c r="D133" s="120">
        <v>7</v>
      </c>
      <c r="E133" s="228"/>
      <c r="F133" s="121" t="s">
        <v>80</v>
      </c>
      <c r="G133" s="122"/>
      <c r="H133" s="123"/>
      <c r="I133" s="124">
        <v>50</v>
      </c>
      <c r="J133" s="250"/>
      <c r="R133" s="25"/>
    </row>
    <row r="134" spans="1:18" ht="18.600000000000001" customHeight="1" thickTop="1" x14ac:dyDescent="0.25">
      <c r="A134" s="25"/>
      <c r="E134" s="206"/>
      <c r="G134" s="22"/>
      <c r="J134" s="239"/>
      <c r="R134" s="25"/>
    </row>
    <row r="135" spans="1:18" ht="18.600000000000001" customHeight="1" x14ac:dyDescent="0.25">
      <c r="A135" s="25"/>
      <c r="E135" s="206"/>
      <c r="G135" s="22"/>
      <c r="J135" s="239"/>
      <c r="R135" s="25"/>
    </row>
    <row r="136" spans="1:18" ht="24.6" customHeight="1" thickBot="1" x14ac:dyDescent="0.3">
      <c r="A136" s="25"/>
      <c r="C136" s="82" t="s">
        <v>228</v>
      </c>
      <c r="E136" s="206"/>
      <c r="G136" s="22"/>
      <c r="J136" s="239"/>
      <c r="R136" s="25"/>
    </row>
    <row r="137" spans="1:18" ht="122.45" customHeight="1" thickTop="1" x14ac:dyDescent="0.25">
      <c r="A137" s="25"/>
      <c r="C137" s="134"/>
      <c r="D137" s="135"/>
      <c r="E137" s="229"/>
      <c r="F137" s="135"/>
      <c r="G137" s="135"/>
      <c r="H137" s="135"/>
      <c r="I137" s="135"/>
      <c r="J137" s="251"/>
      <c r="R137" s="25"/>
    </row>
    <row r="138" spans="1:18" ht="15" x14ac:dyDescent="0.25">
      <c r="A138" s="25"/>
      <c r="C138" s="136" t="s">
        <v>230</v>
      </c>
      <c r="E138" s="206"/>
      <c r="G138" s="22"/>
      <c r="J138" s="252"/>
      <c r="R138" s="25"/>
    </row>
    <row r="139" spans="1:18" ht="22.9" customHeight="1" x14ac:dyDescent="0.25">
      <c r="A139" s="25"/>
      <c r="C139" s="137" t="s">
        <v>233</v>
      </c>
      <c r="E139" s="206" t="s">
        <v>231</v>
      </c>
      <c r="G139" s="22"/>
      <c r="J139" s="252"/>
      <c r="R139" s="25"/>
    </row>
    <row r="140" spans="1:18" ht="18.600000000000001" customHeight="1" x14ac:dyDescent="0.25">
      <c r="A140" s="25"/>
      <c r="C140" s="137" t="s">
        <v>232</v>
      </c>
      <c r="E140" s="206"/>
      <c r="G140" s="22"/>
      <c r="J140" s="252"/>
      <c r="R140" s="25"/>
    </row>
    <row r="141" spans="1:18" ht="18.600000000000001" customHeight="1" thickBot="1" x14ac:dyDescent="0.3">
      <c r="A141" s="25"/>
      <c r="C141" s="143"/>
      <c r="D141" s="144"/>
      <c r="E141" s="230"/>
      <c r="F141" s="144"/>
      <c r="G141" s="144"/>
      <c r="H141" s="144"/>
      <c r="I141" s="144"/>
      <c r="J141" s="253"/>
      <c r="R141" s="25"/>
    </row>
    <row r="142" spans="1:18" ht="30.75" thickTop="1" x14ac:dyDescent="0.25">
      <c r="A142" s="25"/>
      <c r="C142" s="138" t="s">
        <v>277</v>
      </c>
      <c r="D142" s="139">
        <v>8</v>
      </c>
      <c r="E142" s="231"/>
      <c r="F142" s="140" t="s">
        <v>279</v>
      </c>
      <c r="G142" s="141"/>
      <c r="H142" s="142"/>
      <c r="I142" s="91">
        <v>6</v>
      </c>
      <c r="J142" s="254"/>
      <c r="R142" s="25"/>
    </row>
    <row r="143" spans="1:18" ht="30" x14ac:dyDescent="0.25">
      <c r="A143" s="25"/>
      <c r="C143" s="131" t="s">
        <v>229</v>
      </c>
      <c r="D143" s="112">
        <v>8</v>
      </c>
      <c r="E143" s="203"/>
      <c r="F143" s="15" t="s">
        <v>204</v>
      </c>
      <c r="G143" s="63"/>
      <c r="H143" s="41"/>
      <c r="I143" s="78">
        <v>5</v>
      </c>
      <c r="J143" s="249" t="s">
        <v>234</v>
      </c>
      <c r="R143" s="25"/>
    </row>
    <row r="144" spans="1:18" ht="15" x14ac:dyDescent="0.25">
      <c r="A144" s="25"/>
      <c r="C144" s="131" t="s">
        <v>278</v>
      </c>
      <c r="D144" s="112">
        <v>9</v>
      </c>
      <c r="E144" s="227"/>
      <c r="F144" s="116" t="s">
        <v>279</v>
      </c>
      <c r="G144" s="63"/>
      <c r="H144" s="41"/>
      <c r="I144" s="92">
        <v>7</v>
      </c>
      <c r="J144" s="249"/>
      <c r="R144" s="25"/>
    </row>
    <row r="145" spans="1:18" ht="30" x14ac:dyDescent="0.25">
      <c r="A145" s="25"/>
      <c r="C145" s="131" t="s">
        <v>229</v>
      </c>
      <c r="D145" s="112">
        <v>9</v>
      </c>
      <c r="E145" s="203"/>
      <c r="F145" s="15" t="s">
        <v>204</v>
      </c>
      <c r="G145" s="63"/>
      <c r="H145" s="41"/>
      <c r="I145" s="78">
        <v>5</v>
      </c>
      <c r="J145" s="249" t="s">
        <v>234</v>
      </c>
      <c r="R145" s="25"/>
    </row>
    <row r="146" spans="1:18" ht="30" x14ac:dyDescent="0.25">
      <c r="A146" s="25"/>
      <c r="C146" s="131" t="s">
        <v>91</v>
      </c>
      <c r="D146" s="112">
        <v>10</v>
      </c>
      <c r="E146" s="227"/>
      <c r="F146" s="116" t="s">
        <v>279</v>
      </c>
      <c r="G146" s="63"/>
      <c r="H146" s="41"/>
      <c r="I146" s="92">
        <v>4.8</v>
      </c>
      <c r="J146" s="249"/>
      <c r="R146" s="25"/>
    </row>
    <row r="147" spans="1:18" ht="18.600000000000001" customHeight="1" x14ac:dyDescent="0.25">
      <c r="A147" s="25"/>
      <c r="C147" s="132" t="s">
        <v>298</v>
      </c>
      <c r="D147" s="55">
        <v>11</v>
      </c>
      <c r="E147" s="116"/>
      <c r="F147" s="128"/>
      <c r="G147" s="63"/>
      <c r="H147" s="41"/>
      <c r="I147" s="78" t="s">
        <v>200</v>
      </c>
      <c r="J147" s="249"/>
      <c r="R147" s="25"/>
    </row>
    <row r="148" spans="1:18" ht="18.600000000000001" customHeight="1" x14ac:dyDescent="0.25">
      <c r="A148" s="25"/>
      <c r="C148" s="131" t="s">
        <v>6</v>
      </c>
      <c r="D148" s="112">
        <v>12</v>
      </c>
      <c r="E148" s="203"/>
      <c r="F148" s="128"/>
      <c r="G148" s="63"/>
      <c r="H148" s="41"/>
      <c r="I148" s="78" t="s">
        <v>155</v>
      </c>
      <c r="J148" s="249"/>
      <c r="R148" s="25"/>
    </row>
    <row r="149" spans="1:18" ht="30" x14ac:dyDescent="0.25">
      <c r="A149" s="25"/>
      <c r="C149" s="132" t="s">
        <v>100</v>
      </c>
      <c r="D149" s="55">
        <v>13</v>
      </c>
      <c r="E149" s="116"/>
      <c r="F149" s="128"/>
      <c r="G149" s="63"/>
      <c r="H149" s="41"/>
      <c r="I149" s="78" t="s">
        <v>156</v>
      </c>
      <c r="J149" s="249"/>
      <c r="R149" s="25"/>
    </row>
    <row r="150" spans="1:18" ht="30" x14ac:dyDescent="0.25">
      <c r="A150" s="25"/>
      <c r="C150" s="132" t="s">
        <v>104</v>
      </c>
      <c r="D150" s="55">
        <v>14</v>
      </c>
      <c r="E150" s="116"/>
      <c r="F150" s="128"/>
      <c r="G150" s="63"/>
      <c r="H150" s="41"/>
      <c r="I150" s="78" t="s">
        <v>156</v>
      </c>
      <c r="J150" s="249"/>
      <c r="R150" s="25"/>
    </row>
    <row r="151" spans="1:18" ht="30" x14ac:dyDescent="0.25">
      <c r="A151" s="25"/>
      <c r="C151" s="132" t="s">
        <v>229</v>
      </c>
      <c r="D151" s="55">
        <v>14</v>
      </c>
      <c r="E151" s="116"/>
      <c r="F151" s="15" t="s">
        <v>105</v>
      </c>
      <c r="G151" s="63"/>
      <c r="H151" s="41"/>
      <c r="I151" s="78" t="s">
        <v>157</v>
      </c>
      <c r="J151" s="249" t="s">
        <v>234</v>
      </c>
      <c r="R151" s="25"/>
    </row>
    <row r="152" spans="1:18" ht="29.45" customHeight="1" x14ac:dyDescent="0.25">
      <c r="A152" s="25"/>
      <c r="C152" s="131" t="s">
        <v>280</v>
      </c>
      <c r="D152" s="112">
        <v>15</v>
      </c>
      <c r="E152" s="203"/>
      <c r="F152" s="116" t="s">
        <v>40</v>
      </c>
      <c r="G152" s="63"/>
      <c r="H152" s="41"/>
      <c r="I152" s="78"/>
      <c r="J152" s="249"/>
      <c r="R152" s="25"/>
    </row>
    <row r="153" spans="1:18" ht="30" x14ac:dyDescent="0.25">
      <c r="A153" s="25"/>
      <c r="C153" s="131" t="s">
        <v>109</v>
      </c>
      <c r="D153" s="112">
        <v>16</v>
      </c>
      <c r="E153" s="203"/>
      <c r="F153" s="116" t="s">
        <v>110</v>
      </c>
      <c r="G153" s="63"/>
      <c r="H153" s="41"/>
      <c r="I153" s="78"/>
      <c r="J153" s="249"/>
      <c r="R153" s="25"/>
    </row>
    <row r="154" spans="1:18" ht="30" x14ac:dyDescent="0.25">
      <c r="A154" s="25"/>
      <c r="C154" s="131" t="s">
        <v>300</v>
      </c>
      <c r="D154" s="112">
        <v>17</v>
      </c>
      <c r="E154" s="203"/>
      <c r="F154" s="128"/>
      <c r="G154" s="63"/>
      <c r="H154" s="41"/>
      <c r="I154" s="78" t="s">
        <v>142</v>
      </c>
      <c r="J154" s="249"/>
      <c r="R154" s="25"/>
    </row>
    <row r="155" spans="1:18" ht="30" x14ac:dyDescent="0.25">
      <c r="A155" s="25"/>
      <c r="C155" s="131" t="s">
        <v>301</v>
      </c>
      <c r="D155" s="112">
        <v>18</v>
      </c>
      <c r="E155" s="203"/>
      <c r="F155" s="128"/>
      <c r="G155" s="63"/>
      <c r="H155" s="41"/>
      <c r="I155" s="78" t="s">
        <v>222</v>
      </c>
      <c r="J155" s="249"/>
      <c r="R155" s="25"/>
    </row>
    <row r="156" spans="1:18" ht="25.9" customHeight="1" x14ac:dyDescent="0.25">
      <c r="A156" s="25"/>
      <c r="C156" s="131" t="s">
        <v>281</v>
      </c>
      <c r="D156" s="112">
        <v>19</v>
      </c>
      <c r="E156" s="203"/>
      <c r="F156" s="128"/>
      <c r="G156" s="63"/>
      <c r="H156" s="41"/>
      <c r="I156" s="78" t="s">
        <v>282</v>
      </c>
      <c r="J156" s="249"/>
      <c r="R156" s="25"/>
    </row>
    <row r="157" spans="1:18" ht="15" x14ac:dyDescent="0.25">
      <c r="A157" s="25"/>
      <c r="C157" s="131" t="s">
        <v>68</v>
      </c>
      <c r="D157" s="112">
        <v>20</v>
      </c>
      <c r="E157" s="227"/>
      <c r="F157" s="116" t="s">
        <v>279</v>
      </c>
      <c r="G157" s="63"/>
      <c r="H157" s="41"/>
      <c r="I157" s="92">
        <v>7.6</v>
      </c>
      <c r="J157" s="249" t="s">
        <v>69</v>
      </c>
      <c r="R157" s="25"/>
    </row>
    <row r="158" spans="1:18" ht="30" x14ac:dyDescent="0.25">
      <c r="A158" s="25"/>
      <c r="C158" s="131" t="s">
        <v>229</v>
      </c>
      <c r="D158" s="112">
        <v>20</v>
      </c>
      <c r="E158" s="203"/>
      <c r="F158" s="116" t="s">
        <v>204</v>
      </c>
      <c r="G158" s="63"/>
      <c r="H158" s="41"/>
      <c r="I158" s="78">
        <v>3</v>
      </c>
      <c r="J158" s="249" t="s">
        <v>234</v>
      </c>
      <c r="R158" s="25"/>
    </row>
    <row r="159" spans="1:18" ht="18.600000000000001" customHeight="1" x14ac:dyDescent="0.25">
      <c r="A159" s="25"/>
      <c r="C159" s="131" t="s">
        <v>72</v>
      </c>
      <c r="D159" s="112">
        <v>21</v>
      </c>
      <c r="E159" s="227"/>
      <c r="F159" s="116" t="s">
        <v>279</v>
      </c>
      <c r="G159" s="63"/>
      <c r="H159" s="41"/>
      <c r="I159" s="92">
        <v>8</v>
      </c>
      <c r="J159" s="249" t="s">
        <v>73</v>
      </c>
      <c r="R159" s="25"/>
    </row>
    <row r="160" spans="1:18" ht="30" x14ac:dyDescent="0.25">
      <c r="A160" s="25"/>
      <c r="C160" s="131" t="s">
        <v>229</v>
      </c>
      <c r="D160" s="112">
        <v>21</v>
      </c>
      <c r="E160" s="203"/>
      <c r="F160" s="116" t="s">
        <v>204</v>
      </c>
      <c r="G160" s="63"/>
      <c r="H160" s="41"/>
      <c r="I160" s="78">
        <v>3</v>
      </c>
      <c r="J160" s="249" t="s">
        <v>234</v>
      </c>
      <c r="R160" s="25"/>
    </row>
    <row r="161" spans="1:18" ht="18.600000000000001" customHeight="1" x14ac:dyDescent="0.25">
      <c r="A161" s="25"/>
      <c r="C161" s="131" t="s">
        <v>76</v>
      </c>
      <c r="D161" s="112">
        <v>22</v>
      </c>
      <c r="E161" s="227"/>
      <c r="F161" s="116" t="s">
        <v>279</v>
      </c>
      <c r="G161" s="63"/>
      <c r="H161" s="41"/>
      <c r="I161" s="92">
        <v>7.8</v>
      </c>
      <c r="J161" s="249" t="s">
        <v>77</v>
      </c>
      <c r="R161" s="25"/>
    </row>
    <row r="162" spans="1:18" ht="30" x14ac:dyDescent="0.25">
      <c r="A162" s="25"/>
      <c r="C162" s="131" t="s">
        <v>229</v>
      </c>
      <c r="D162" s="112">
        <v>22</v>
      </c>
      <c r="E162" s="203"/>
      <c r="F162" s="116" t="s">
        <v>204</v>
      </c>
      <c r="G162" s="63"/>
      <c r="H162" s="41"/>
      <c r="I162" s="78">
        <v>3</v>
      </c>
      <c r="J162" s="249" t="s">
        <v>234</v>
      </c>
      <c r="R162" s="25"/>
    </row>
    <row r="163" spans="1:18" ht="18.600000000000001" customHeight="1" x14ac:dyDescent="0.25">
      <c r="A163" s="25"/>
      <c r="C163" s="131" t="s">
        <v>119</v>
      </c>
      <c r="D163" s="112">
        <v>23</v>
      </c>
      <c r="E163" s="203"/>
      <c r="F163" s="128"/>
      <c r="G163" s="63"/>
      <c r="H163" s="41"/>
      <c r="I163" s="78" t="s">
        <v>136</v>
      </c>
      <c r="J163" s="249"/>
      <c r="R163" s="25"/>
    </row>
    <row r="164" spans="1:18" ht="30" x14ac:dyDescent="0.25">
      <c r="A164" s="25"/>
      <c r="C164" s="131" t="s">
        <v>299</v>
      </c>
      <c r="D164" s="112">
        <v>24</v>
      </c>
      <c r="E164" s="227"/>
      <c r="F164" s="116" t="s">
        <v>21</v>
      </c>
      <c r="G164" s="63"/>
      <c r="H164" s="41"/>
      <c r="I164" s="92">
        <v>19.649999999999999</v>
      </c>
      <c r="J164" s="249"/>
      <c r="R164" s="25"/>
    </row>
    <row r="165" spans="1:18" ht="18.600000000000001" customHeight="1" x14ac:dyDescent="0.25">
      <c r="A165" s="25"/>
      <c r="C165" s="131" t="s">
        <v>283</v>
      </c>
      <c r="D165" s="112">
        <v>25</v>
      </c>
      <c r="E165" s="227"/>
      <c r="F165" s="116" t="s">
        <v>121</v>
      </c>
      <c r="G165" s="63"/>
      <c r="H165" s="41"/>
      <c r="I165" s="92">
        <v>18</v>
      </c>
      <c r="J165" s="249"/>
      <c r="R165" s="25"/>
    </row>
    <row r="166" spans="1:18" ht="18.600000000000001" customHeight="1" x14ac:dyDescent="0.25">
      <c r="A166" s="25"/>
      <c r="C166" s="131" t="s">
        <v>284</v>
      </c>
      <c r="D166" s="112">
        <v>26</v>
      </c>
      <c r="E166" s="227"/>
      <c r="F166" s="116" t="s">
        <v>121</v>
      </c>
      <c r="G166" s="63"/>
      <c r="H166" s="41"/>
      <c r="I166" s="92">
        <v>35</v>
      </c>
      <c r="J166" s="249"/>
      <c r="R166" s="25"/>
    </row>
    <row r="167" spans="1:18" ht="30" x14ac:dyDescent="0.25">
      <c r="A167" s="25"/>
      <c r="C167" s="131" t="s">
        <v>124</v>
      </c>
      <c r="D167" s="112">
        <v>27</v>
      </c>
      <c r="E167" s="203"/>
      <c r="F167" s="128"/>
      <c r="G167" s="63"/>
      <c r="H167" s="41"/>
      <c r="I167" s="78" t="s">
        <v>158</v>
      </c>
      <c r="J167" s="249"/>
      <c r="R167" s="25"/>
    </row>
    <row r="168" spans="1:18" ht="18.600000000000001" customHeight="1" thickBot="1" x14ac:dyDescent="0.3">
      <c r="A168" s="25"/>
      <c r="C168" s="133" t="s">
        <v>127</v>
      </c>
      <c r="D168" s="129">
        <v>28</v>
      </c>
      <c r="E168" s="228"/>
      <c r="F168" s="130"/>
      <c r="G168" s="122"/>
      <c r="H168" s="123"/>
      <c r="I168" s="124" t="s">
        <v>159</v>
      </c>
      <c r="J168" s="250"/>
      <c r="R168" s="25"/>
    </row>
    <row r="169" spans="1:18" ht="18" customHeight="1" thickTop="1" x14ac:dyDescent="0.25">
      <c r="A169" s="25"/>
      <c r="E169" s="206"/>
      <c r="I169" s="28"/>
      <c r="J169" s="239"/>
      <c r="R169" s="25"/>
    </row>
    <row r="170" spans="1:18" ht="18" customHeight="1" x14ac:dyDescent="0.25">
      <c r="A170" s="25"/>
      <c r="E170" s="206"/>
      <c r="I170" s="28"/>
      <c r="J170" s="239"/>
      <c r="R170" s="25"/>
    </row>
    <row r="171" spans="1:18" ht="22.9" customHeight="1" thickBot="1" x14ac:dyDescent="0.3">
      <c r="A171" s="25"/>
      <c r="C171" s="145" t="s">
        <v>265</v>
      </c>
      <c r="E171" s="206"/>
      <c r="I171" s="28"/>
      <c r="J171" s="239"/>
      <c r="R171" s="25"/>
    </row>
    <row r="172" spans="1:18" ht="18" customHeight="1" thickTop="1" x14ac:dyDescent="0.25">
      <c r="A172" s="25"/>
      <c r="C172" s="171"/>
      <c r="D172" s="165"/>
      <c r="E172" s="232"/>
      <c r="F172" s="165"/>
      <c r="G172" s="166"/>
      <c r="H172" s="165"/>
      <c r="I172" s="167"/>
      <c r="J172" s="255"/>
      <c r="R172" s="25"/>
    </row>
    <row r="173" spans="1:18" ht="88.15" customHeight="1" x14ac:dyDescent="0.25">
      <c r="A173" s="25"/>
      <c r="C173" s="172"/>
      <c r="E173" s="206"/>
      <c r="I173" s="28"/>
      <c r="J173" s="256"/>
      <c r="R173" s="25"/>
    </row>
    <row r="174" spans="1:18" ht="18" customHeight="1" x14ac:dyDescent="0.25">
      <c r="A174" s="25"/>
      <c r="C174" s="172"/>
      <c r="E174" s="206"/>
      <c r="I174" s="28"/>
      <c r="J174" s="256"/>
      <c r="R174" s="25"/>
    </row>
    <row r="175" spans="1:18" ht="18" customHeight="1" x14ac:dyDescent="0.25">
      <c r="A175" s="25"/>
      <c r="C175" s="172"/>
      <c r="E175" s="206"/>
      <c r="I175" s="28"/>
      <c r="J175" s="256"/>
      <c r="R175" s="25"/>
    </row>
    <row r="176" spans="1:18" ht="18" customHeight="1" x14ac:dyDescent="0.25">
      <c r="A176" s="25"/>
      <c r="C176" s="172"/>
      <c r="E176" s="206"/>
      <c r="I176" s="28"/>
      <c r="J176" s="256"/>
      <c r="R176" s="25"/>
    </row>
    <row r="177" spans="1:18" ht="18" customHeight="1" thickBot="1" x14ac:dyDescent="0.3">
      <c r="A177" s="25"/>
      <c r="C177" s="173"/>
      <c r="D177" s="168"/>
      <c r="E177" s="233"/>
      <c r="F177" s="168"/>
      <c r="G177" s="169"/>
      <c r="H177" s="168"/>
      <c r="I177" s="170"/>
      <c r="J177" s="257"/>
      <c r="R177" s="25"/>
    </row>
    <row r="178" spans="1:18" ht="18" customHeight="1" thickTop="1" x14ac:dyDescent="0.25">
      <c r="A178" s="25"/>
      <c r="E178" s="206"/>
      <c r="I178" s="28"/>
      <c r="J178" s="239"/>
      <c r="R178" s="25"/>
    </row>
    <row r="179" spans="1:18" ht="18" customHeight="1" x14ac:dyDescent="0.25">
      <c r="A179" s="25"/>
      <c r="E179" s="206"/>
      <c r="I179" s="28"/>
      <c r="J179" s="239"/>
      <c r="R179" s="25"/>
    </row>
    <row r="180" spans="1:18" ht="18" customHeight="1" x14ac:dyDescent="0.25">
      <c r="A180" s="25"/>
      <c r="C180" s="145" t="s">
        <v>268</v>
      </c>
      <c r="E180" s="206"/>
      <c r="J180" s="239"/>
      <c r="R180" s="25"/>
    </row>
    <row r="181" spans="1:18" ht="18" customHeight="1" x14ac:dyDescent="0.25">
      <c r="A181" s="25"/>
      <c r="C181" s="146"/>
      <c r="E181" s="206"/>
      <c r="J181" s="239"/>
      <c r="R181" s="25"/>
    </row>
    <row r="182" spans="1:18" ht="18" customHeight="1" thickBot="1" x14ac:dyDescent="0.3">
      <c r="A182" s="25"/>
      <c r="C182" s="145" t="s">
        <v>249</v>
      </c>
      <c r="E182" s="206"/>
      <c r="J182" s="239"/>
      <c r="R182" s="25"/>
    </row>
    <row r="183" spans="1:18" ht="18" customHeight="1" thickTop="1" x14ac:dyDescent="0.25">
      <c r="A183" s="25"/>
      <c r="C183" s="155" t="s">
        <v>241</v>
      </c>
      <c r="D183" s="147"/>
      <c r="E183" s="234"/>
      <c r="F183" s="148"/>
      <c r="G183" s="149"/>
      <c r="H183" s="148"/>
      <c r="I183" s="153" t="s">
        <v>155</v>
      </c>
      <c r="J183" s="258"/>
      <c r="R183" s="25"/>
    </row>
    <row r="184" spans="1:18" ht="18" customHeight="1" x14ac:dyDescent="0.25">
      <c r="A184" s="25"/>
      <c r="C184" s="156" t="s">
        <v>12</v>
      </c>
      <c r="D184" s="108"/>
      <c r="E184" s="202"/>
      <c r="F184" s="15"/>
      <c r="G184" s="41"/>
      <c r="H184" s="15"/>
      <c r="I184" s="78" t="s">
        <v>250</v>
      </c>
      <c r="J184" s="259"/>
      <c r="R184" s="25"/>
    </row>
    <row r="185" spans="1:18" ht="18" customHeight="1" x14ac:dyDescent="0.25">
      <c r="A185" s="25"/>
      <c r="C185" s="156" t="s">
        <v>16</v>
      </c>
      <c r="D185" s="108"/>
      <c r="E185" s="202"/>
      <c r="F185" s="15"/>
      <c r="G185" s="41"/>
      <c r="H185" s="15"/>
      <c r="I185" s="78" t="s">
        <v>160</v>
      </c>
      <c r="J185" s="259"/>
      <c r="R185" s="25"/>
    </row>
    <row r="186" spans="1:18" ht="18" customHeight="1" x14ac:dyDescent="0.25">
      <c r="A186" s="25"/>
      <c r="C186" s="156" t="s">
        <v>236</v>
      </c>
      <c r="D186" s="108"/>
      <c r="E186" s="202"/>
      <c r="F186" s="15"/>
      <c r="G186" s="41"/>
      <c r="H186" s="15"/>
      <c r="I186" s="78" t="s">
        <v>242</v>
      </c>
      <c r="J186" s="259"/>
      <c r="R186" s="25"/>
    </row>
    <row r="187" spans="1:18" ht="18" customHeight="1" x14ac:dyDescent="0.25">
      <c r="A187" s="25"/>
      <c r="C187" s="156" t="s">
        <v>25</v>
      </c>
      <c r="D187" s="108"/>
      <c r="E187" s="202"/>
      <c r="F187" s="15"/>
      <c r="G187" s="63"/>
      <c r="H187" s="15"/>
      <c r="I187" s="78" t="s">
        <v>238</v>
      </c>
      <c r="J187" s="259"/>
      <c r="R187" s="25"/>
    </row>
    <row r="188" spans="1:18" ht="18" customHeight="1" x14ac:dyDescent="0.25">
      <c r="A188" s="25"/>
      <c r="C188" s="156" t="s">
        <v>30</v>
      </c>
      <c r="D188" s="108"/>
      <c r="E188" s="202"/>
      <c r="F188" s="15"/>
      <c r="G188" s="63"/>
      <c r="H188" s="15"/>
      <c r="I188" s="78">
        <v>2000</v>
      </c>
      <c r="J188" s="259"/>
      <c r="R188" s="25"/>
    </row>
    <row r="189" spans="1:18" ht="18" customHeight="1" x14ac:dyDescent="0.25">
      <c r="A189" s="25"/>
      <c r="C189" s="156" t="s">
        <v>37</v>
      </c>
      <c r="D189" s="108"/>
      <c r="E189" s="202"/>
      <c r="F189" s="15" t="s">
        <v>38</v>
      </c>
      <c r="G189" s="63"/>
      <c r="H189" s="15"/>
      <c r="I189" s="78">
        <v>132</v>
      </c>
      <c r="J189" s="259"/>
      <c r="R189" s="25"/>
    </row>
    <row r="190" spans="1:18" ht="18" customHeight="1" x14ac:dyDescent="0.25">
      <c r="A190" s="25"/>
      <c r="C190" s="156" t="s">
        <v>42</v>
      </c>
      <c r="D190" s="108"/>
      <c r="E190" s="202"/>
      <c r="F190" s="15" t="s">
        <v>44</v>
      </c>
      <c r="G190" s="63"/>
      <c r="H190" s="15"/>
      <c r="I190" s="78">
        <v>8</v>
      </c>
      <c r="J190" s="259" t="s">
        <v>43</v>
      </c>
      <c r="R190" s="25"/>
    </row>
    <row r="191" spans="1:18" ht="18" customHeight="1" x14ac:dyDescent="0.25">
      <c r="A191" s="25"/>
      <c r="C191" s="156" t="s">
        <v>49</v>
      </c>
      <c r="D191" s="108"/>
      <c r="E191" s="220"/>
      <c r="F191" s="15" t="s">
        <v>21</v>
      </c>
      <c r="G191" s="63"/>
      <c r="H191" s="15"/>
      <c r="I191" s="92">
        <v>25.15</v>
      </c>
      <c r="J191" s="259" t="s">
        <v>50</v>
      </c>
      <c r="R191" s="25"/>
    </row>
    <row r="192" spans="1:18" ht="18" customHeight="1" x14ac:dyDescent="0.25">
      <c r="A192" s="25"/>
      <c r="C192" s="156" t="s">
        <v>56</v>
      </c>
      <c r="D192" s="108"/>
      <c r="E192" s="220"/>
      <c r="F192" s="15" t="s">
        <v>21</v>
      </c>
      <c r="G192" s="63"/>
      <c r="H192" s="15"/>
      <c r="I192" s="92">
        <v>25.15</v>
      </c>
      <c r="J192" s="259" t="s">
        <v>57</v>
      </c>
      <c r="R192" s="25"/>
    </row>
    <row r="193" spans="1:18" ht="18" customHeight="1" thickBot="1" x14ac:dyDescent="0.3">
      <c r="A193" s="25"/>
      <c r="C193" s="157" t="s">
        <v>63</v>
      </c>
      <c r="D193" s="150"/>
      <c r="E193" s="235"/>
      <c r="F193" s="151"/>
      <c r="G193" s="152"/>
      <c r="H193" s="151"/>
      <c r="I193" s="154" t="s">
        <v>136</v>
      </c>
      <c r="J193" s="260" t="s">
        <v>64</v>
      </c>
      <c r="R193" s="25"/>
    </row>
    <row r="194" spans="1:18" ht="18" customHeight="1" thickTop="1" x14ac:dyDescent="0.25">
      <c r="A194" s="25"/>
      <c r="E194" s="206"/>
      <c r="J194" s="239"/>
      <c r="R194" s="25"/>
    </row>
    <row r="195" spans="1:18" ht="18" customHeight="1" x14ac:dyDescent="0.25">
      <c r="A195" s="25"/>
      <c r="E195" s="206"/>
      <c r="J195" s="239"/>
      <c r="R195" s="25"/>
    </row>
    <row r="196" spans="1:18" ht="18" customHeight="1" thickBot="1" x14ac:dyDescent="0.3">
      <c r="A196" s="25"/>
      <c r="C196" s="145" t="s">
        <v>251</v>
      </c>
      <c r="E196" s="206"/>
      <c r="J196" s="239"/>
      <c r="R196" s="25"/>
    </row>
    <row r="197" spans="1:18" ht="18" customHeight="1" thickTop="1" x14ac:dyDescent="0.25">
      <c r="A197" s="25"/>
      <c r="C197" s="155" t="s">
        <v>241</v>
      </c>
      <c r="D197" s="147"/>
      <c r="E197" s="234"/>
      <c r="F197" s="148"/>
      <c r="G197" s="149"/>
      <c r="H197" s="148"/>
      <c r="I197" s="153" t="s">
        <v>155</v>
      </c>
      <c r="J197" s="258"/>
      <c r="R197" s="25"/>
    </row>
    <row r="198" spans="1:18" ht="18" customHeight="1" x14ac:dyDescent="0.25">
      <c r="A198" s="25"/>
      <c r="C198" s="156" t="s">
        <v>12</v>
      </c>
      <c r="D198" s="108"/>
      <c r="E198" s="202"/>
      <c r="F198" s="15"/>
      <c r="G198" s="41"/>
      <c r="H198" s="15"/>
      <c r="I198" s="78" t="s">
        <v>250</v>
      </c>
      <c r="J198" s="259"/>
      <c r="R198" s="25"/>
    </row>
    <row r="199" spans="1:18" ht="18" customHeight="1" x14ac:dyDescent="0.25">
      <c r="A199" s="25"/>
      <c r="C199" s="156" t="s">
        <v>16</v>
      </c>
      <c r="D199" s="108"/>
      <c r="E199" s="202"/>
      <c r="F199" s="15"/>
      <c r="G199" s="41"/>
      <c r="H199" s="15"/>
      <c r="I199" s="78" t="s">
        <v>160</v>
      </c>
      <c r="J199" s="259"/>
      <c r="R199" s="25"/>
    </row>
    <row r="200" spans="1:18" ht="18" customHeight="1" x14ac:dyDescent="0.25">
      <c r="A200" s="25"/>
      <c r="C200" s="156" t="s">
        <v>236</v>
      </c>
      <c r="D200" s="108"/>
      <c r="E200" s="202"/>
      <c r="F200" s="15"/>
      <c r="G200" s="41"/>
      <c r="H200" s="15"/>
      <c r="I200" s="78" t="s">
        <v>242</v>
      </c>
      <c r="J200" s="259"/>
      <c r="R200" s="25"/>
    </row>
    <row r="201" spans="1:18" ht="18" customHeight="1" x14ac:dyDescent="0.25">
      <c r="A201" s="25"/>
      <c r="C201" s="156" t="s">
        <v>25</v>
      </c>
      <c r="D201" s="108"/>
      <c r="E201" s="202"/>
      <c r="F201" s="15"/>
      <c r="G201" s="63"/>
      <c r="H201" s="15"/>
      <c r="I201" s="78" t="s">
        <v>238</v>
      </c>
      <c r="J201" s="259"/>
      <c r="R201" s="25"/>
    </row>
    <row r="202" spans="1:18" ht="18" customHeight="1" x14ac:dyDescent="0.25">
      <c r="A202" s="25"/>
      <c r="C202" s="156" t="s">
        <v>30</v>
      </c>
      <c r="D202" s="108"/>
      <c r="E202" s="202"/>
      <c r="F202" s="15"/>
      <c r="G202" s="63"/>
      <c r="H202" s="15"/>
      <c r="I202" s="78">
        <v>2000</v>
      </c>
      <c r="J202" s="259"/>
      <c r="R202" s="25"/>
    </row>
    <row r="203" spans="1:18" ht="18" customHeight="1" x14ac:dyDescent="0.25">
      <c r="A203" s="25"/>
      <c r="C203" s="156" t="s">
        <v>37</v>
      </c>
      <c r="D203" s="108"/>
      <c r="E203" s="202"/>
      <c r="F203" s="15" t="s">
        <v>38</v>
      </c>
      <c r="G203" s="63"/>
      <c r="H203" s="15"/>
      <c r="I203" s="78">
        <v>132</v>
      </c>
      <c r="J203" s="259"/>
      <c r="R203" s="25"/>
    </row>
    <row r="204" spans="1:18" ht="18" customHeight="1" x14ac:dyDescent="0.25">
      <c r="A204" s="25"/>
      <c r="C204" s="156" t="s">
        <v>42</v>
      </c>
      <c r="D204" s="108"/>
      <c r="E204" s="202"/>
      <c r="F204" s="15" t="s">
        <v>44</v>
      </c>
      <c r="G204" s="63"/>
      <c r="H204" s="15"/>
      <c r="I204" s="78">
        <v>8</v>
      </c>
      <c r="J204" s="259" t="s">
        <v>43</v>
      </c>
      <c r="R204" s="25"/>
    </row>
    <row r="205" spans="1:18" ht="18" customHeight="1" x14ac:dyDescent="0.25">
      <c r="A205" s="25"/>
      <c r="C205" s="156" t="s">
        <v>49</v>
      </c>
      <c r="D205" s="108"/>
      <c r="E205" s="220"/>
      <c r="F205" s="15" t="s">
        <v>21</v>
      </c>
      <c r="G205" s="63"/>
      <c r="H205" s="15"/>
      <c r="I205" s="92">
        <v>25.15</v>
      </c>
      <c r="J205" s="259" t="s">
        <v>50</v>
      </c>
      <c r="R205" s="25"/>
    </row>
    <row r="206" spans="1:18" ht="18" customHeight="1" x14ac:dyDescent="0.25">
      <c r="A206" s="25"/>
      <c r="C206" s="156" t="s">
        <v>56</v>
      </c>
      <c r="D206" s="108"/>
      <c r="E206" s="220"/>
      <c r="F206" s="15" t="s">
        <v>21</v>
      </c>
      <c r="G206" s="63"/>
      <c r="H206" s="15"/>
      <c r="I206" s="92">
        <v>25.15</v>
      </c>
      <c r="J206" s="259" t="s">
        <v>57</v>
      </c>
      <c r="R206" s="25"/>
    </row>
    <row r="207" spans="1:18" ht="18" customHeight="1" thickBot="1" x14ac:dyDescent="0.3">
      <c r="A207" s="25"/>
      <c r="C207" s="157" t="s">
        <v>63</v>
      </c>
      <c r="D207" s="150"/>
      <c r="E207" s="235"/>
      <c r="F207" s="151"/>
      <c r="G207" s="152"/>
      <c r="H207" s="151"/>
      <c r="I207" s="154" t="s">
        <v>136</v>
      </c>
      <c r="J207" s="260" t="s">
        <v>64</v>
      </c>
      <c r="R207" s="25"/>
    </row>
    <row r="208" spans="1:18" ht="18" customHeight="1" thickTop="1" x14ac:dyDescent="0.25">
      <c r="A208" s="25"/>
      <c r="E208" s="206"/>
      <c r="J208" s="239"/>
      <c r="R208" s="25"/>
    </row>
    <row r="209" spans="1:18" ht="18" customHeight="1" x14ac:dyDescent="0.25">
      <c r="A209" s="25"/>
      <c r="E209" s="206"/>
      <c r="J209" s="239"/>
      <c r="R209" s="25"/>
    </row>
    <row r="210" spans="1:18" ht="18" customHeight="1" thickBot="1" x14ac:dyDescent="0.3">
      <c r="A210" s="25"/>
      <c r="C210" s="145" t="s">
        <v>252</v>
      </c>
      <c r="E210" s="206"/>
      <c r="J210" s="239"/>
      <c r="R210" s="25"/>
    </row>
    <row r="211" spans="1:18" ht="18" customHeight="1" thickTop="1" x14ac:dyDescent="0.25">
      <c r="A211" s="25"/>
      <c r="C211" s="155" t="s">
        <v>241</v>
      </c>
      <c r="D211" s="147"/>
      <c r="E211" s="234"/>
      <c r="F211" s="148"/>
      <c r="G211" s="149"/>
      <c r="H211" s="148"/>
      <c r="I211" s="153" t="s">
        <v>155</v>
      </c>
      <c r="J211" s="258"/>
      <c r="R211" s="25"/>
    </row>
    <row r="212" spans="1:18" ht="18" customHeight="1" x14ac:dyDescent="0.25">
      <c r="A212" s="25"/>
      <c r="C212" s="156" t="s">
        <v>12</v>
      </c>
      <c r="D212" s="108"/>
      <c r="E212" s="202"/>
      <c r="F212" s="15"/>
      <c r="G212" s="41"/>
      <c r="H212" s="15"/>
      <c r="I212" s="78" t="s">
        <v>250</v>
      </c>
      <c r="J212" s="259"/>
      <c r="R212" s="25"/>
    </row>
    <row r="213" spans="1:18" ht="18" customHeight="1" x14ac:dyDescent="0.25">
      <c r="A213" s="25"/>
      <c r="C213" s="156" t="s">
        <v>16</v>
      </c>
      <c r="D213" s="108"/>
      <c r="E213" s="202"/>
      <c r="F213" s="15"/>
      <c r="G213" s="41"/>
      <c r="H213" s="15"/>
      <c r="I213" s="78" t="s">
        <v>163</v>
      </c>
      <c r="J213" s="259"/>
      <c r="R213" s="25"/>
    </row>
    <row r="214" spans="1:18" ht="18" customHeight="1" x14ac:dyDescent="0.25">
      <c r="A214" s="25"/>
      <c r="C214" s="156" t="s">
        <v>236</v>
      </c>
      <c r="D214" s="108"/>
      <c r="E214" s="202"/>
      <c r="F214" s="15"/>
      <c r="G214" s="41"/>
      <c r="H214" s="15"/>
      <c r="I214" s="78" t="s">
        <v>242</v>
      </c>
      <c r="J214" s="259"/>
      <c r="R214" s="25"/>
    </row>
    <row r="215" spans="1:18" ht="18" customHeight="1" x14ac:dyDescent="0.25">
      <c r="A215" s="25"/>
      <c r="C215" s="156" t="s">
        <v>25</v>
      </c>
      <c r="D215" s="108"/>
      <c r="E215" s="202"/>
      <c r="F215" s="15"/>
      <c r="G215" s="63"/>
      <c r="H215" s="15"/>
      <c r="I215" s="78" t="s">
        <v>238</v>
      </c>
      <c r="J215" s="259"/>
      <c r="R215" s="25"/>
    </row>
    <row r="216" spans="1:18" ht="18" customHeight="1" x14ac:dyDescent="0.25">
      <c r="A216" s="25"/>
      <c r="C216" s="156" t="s">
        <v>30</v>
      </c>
      <c r="D216" s="108"/>
      <c r="E216" s="202"/>
      <c r="F216" s="15"/>
      <c r="G216" s="63"/>
      <c r="H216" s="15"/>
      <c r="I216" s="78">
        <v>2007</v>
      </c>
      <c r="J216" s="259"/>
      <c r="R216" s="25"/>
    </row>
    <row r="217" spans="1:18" ht="18" customHeight="1" x14ac:dyDescent="0.25">
      <c r="A217" s="25"/>
      <c r="C217" s="156" t="s">
        <v>37</v>
      </c>
      <c r="D217" s="108"/>
      <c r="E217" s="202"/>
      <c r="F217" s="15" t="s">
        <v>38</v>
      </c>
      <c r="G217" s="63"/>
      <c r="H217" s="15"/>
      <c r="I217" s="78">
        <v>90</v>
      </c>
      <c r="J217" s="259"/>
      <c r="R217" s="25"/>
    </row>
    <row r="218" spans="1:18" ht="18" customHeight="1" x14ac:dyDescent="0.25">
      <c r="A218" s="25"/>
      <c r="C218" s="156" t="s">
        <v>42</v>
      </c>
      <c r="D218" s="108"/>
      <c r="E218" s="202"/>
      <c r="F218" s="15" t="s">
        <v>44</v>
      </c>
      <c r="G218" s="63"/>
      <c r="H218" s="15"/>
      <c r="I218" s="78">
        <v>7</v>
      </c>
      <c r="J218" s="259" t="s">
        <v>43</v>
      </c>
      <c r="R218" s="25"/>
    </row>
    <row r="219" spans="1:18" ht="18" customHeight="1" x14ac:dyDescent="0.25">
      <c r="A219" s="25"/>
      <c r="C219" s="156" t="s">
        <v>49</v>
      </c>
      <c r="D219" s="108"/>
      <c r="E219" s="220"/>
      <c r="F219" s="15" t="s">
        <v>21</v>
      </c>
      <c r="G219" s="63"/>
      <c r="H219" s="15"/>
      <c r="I219" s="92">
        <v>16.39</v>
      </c>
      <c r="J219" s="259" t="s">
        <v>50</v>
      </c>
      <c r="R219" s="25"/>
    </row>
    <row r="220" spans="1:18" ht="18" customHeight="1" x14ac:dyDescent="0.25">
      <c r="A220" s="25"/>
      <c r="C220" s="156" t="s">
        <v>56</v>
      </c>
      <c r="D220" s="108"/>
      <c r="E220" s="220"/>
      <c r="F220" s="15" t="s">
        <v>21</v>
      </c>
      <c r="G220" s="63"/>
      <c r="H220" s="15"/>
      <c r="I220" s="92">
        <v>16.39</v>
      </c>
      <c r="J220" s="259" t="s">
        <v>57</v>
      </c>
      <c r="R220" s="25"/>
    </row>
    <row r="221" spans="1:18" ht="18" customHeight="1" thickBot="1" x14ac:dyDescent="0.3">
      <c r="A221" s="25"/>
      <c r="C221" s="157" t="s">
        <v>63</v>
      </c>
      <c r="D221" s="150"/>
      <c r="E221" s="235"/>
      <c r="F221" s="151"/>
      <c r="G221" s="152"/>
      <c r="H221" s="151"/>
      <c r="I221" s="154" t="s">
        <v>142</v>
      </c>
      <c r="J221" s="260" t="s">
        <v>64</v>
      </c>
      <c r="R221" s="25"/>
    </row>
    <row r="222" spans="1:18" ht="18" customHeight="1" thickTop="1" x14ac:dyDescent="0.25">
      <c r="A222" s="25"/>
      <c r="E222" s="206"/>
      <c r="J222" s="239"/>
      <c r="R222" s="25"/>
    </row>
    <row r="223" spans="1:18" ht="18" customHeight="1" x14ac:dyDescent="0.25">
      <c r="A223" s="25"/>
      <c r="E223" s="206"/>
      <c r="J223" s="239"/>
      <c r="R223" s="25"/>
    </row>
    <row r="224" spans="1:18" ht="18" customHeight="1" thickBot="1" x14ac:dyDescent="0.3">
      <c r="A224" s="25"/>
      <c r="C224" s="145" t="s">
        <v>253</v>
      </c>
      <c r="E224" s="206"/>
      <c r="J224" s="239"/>
      <c r="R224" s="25"/>
    </row>
    <row r="225" spans="1:18" ht="18" customHeight="1" thickTop="1" x14ac:dyDescent="0.25">
      <c r="A225" s="25"/>
      <c r="C225" s="155" t="s">
        <v>241</v>
      </c>
      <c r="D225" s="147"/>
      <c r="E225" s="234"/>
      <c r="F225" s="148"/>
      <c r="G225" s="149"/>
      <c r="H225" s="148"/>
      <c r="I225" s="153" t="s">
        <v>162</v>
      </c>
      <c r="J225" s="258"/>
      <c r="R225" s="25"/>
    </row>
    <row r="226" spans="1:18" ht="18" customHeight="1" x14ac:dyDescent="0.25">
      <c r="A226" s="25"/>
      <c r="C226" s="156" t="s">
        <v>12</v>
      </c>
      <c r="D226" s="108"/>
      <c r="E226" s="202"/>
      <c r="F226" s="15"/>
      <c r="G226" s="41"/>
      <c r="H226" s="15"/>
      <c r="I226" s="78" t="s">
        <v>250</v>
      </c>
      <c r="J226" s="259"/>
      <c r="R226" s="25"/>
    </row>
    <row r="227" spans="1:18" ht="18" customHeight="1" x14ac:dyDescent="0.25">
      <c r="A227" s="25"/>
      <c r="C227" s="156" t="s">
        <v>16</v>
      </c>
      <c r="D227" s="108"/>
      <c r="E227" s="202"/>
      <c r="F227" s="15"/>
      <c r="G227" s="41"/>
      <c r="H227" s="15"/>
      <c r="I227" s="78" t="s">
        <v>163</v>
      </c>
      <c r="J227" s="259"/>
      <c r="R227" s="25"/>
    </row>
    <row r="228" spans="1:18" ht="18" customHeight="1" x14ac:dyDescent="0.25">
      <c r="A228" s="25"/>
      <c r="C228" s="156" t="s">
        <v>236</v>
      </c>
      <c r="D228" s="108"/>
      <c r="E228" s="202"/>
      <c r="F228" s="15"/>
      <c r="G228" s="41"/>
      <c r="H228" s="15"/>
      <c r="I228" s="78" t="s">
        <v>242</v>
      </c>
      <c r="J228" s="259"/>
      <c r="R228" s="25"/>
    </row>
    <row r="229" spans="1:18" ht="18" customHeight="1" x14ac:dyDescent="0.25">
      <c r="A229" s="25"/>
      <c r="C229" s="156" t="s">
        <v>25</v>
      </c>
      <c r="D229" s="108"/>
      <c r="E229" s="202"/>
      <c r="F229" s="15"/>
      <c r="G229" s="63"/>
      <c r="H229" s="15"/>
      <c r="I229" s="78" t="s">
        <v>161</v>
      </c>
      <c r="J229" s="259"/>
      <c r="R229" s="25"/>
    </row>
    <row r="230" spans="1:18" ht="18" customHeight="1" x14ac:dyDescent="0.25">
      <c r="A230" s="25"/>
      <c r="C230" s="156" t="s">
        <v>30</v>
      </c>
      <c r="D230" s="108"/>
      <c r="E230" s="202"/>
      <c r="F230" s="15"/>
      <c r="G230" s="63"/>
      <c r="H230" s="15"/>
      <c r="I230" s="78">
        <v>2009</v>
      </c>
      <c r="J230" s="259"/>
      <c r="R230" s="25"/>
    </row>
    <row r="231" spans="1:18" ht="18" customHeight="1" x14ac:dyDescent="0.25">
      <c r="A231" s="25"/>
      <c r="C231" s="156" t="s">
        <v>37</v>
      </c>
      <c r="D231" s="108"/>
      <c r="E231" s="202"/>
      <c r="F231" s="15" t="s">
        <v>38</v>
      </c>
      <c r="G231" s="63"/>
      <c r="H231" s="15"/>
      <c r="I231" s="78">
        <v>90</v>
      </c>
      <c r="J231" s="259"/>
      <c r="R231" s="25"/>
    </row>
    <row r="232" spans="1:18" ht="18" customHeight="1" x14ac:dyDescent="0.25">
      <c r="A232" s="25"/>
      <c r="C232" s="156" t="s">
        <v>42</v>
      </c>
      <c r="D232" s="108"/>
      <c r="E232" s="202"/>
      <c r="F232" s="15" t="s">
        <v>44</v>
      </c>
      <c r="G232" s="63"/>
      <c r="H232" s="15"/>
      <c r="I232" s="78">
        <v>7</v>
      </c>
      <c r="J232" s="259" t="s">
        <v>43</v>
      </c>
      <c r="R232" s="25"/>
    </row>
    <row r="233" spans="1:18" ht="18" customHeight="1" x14ac:dyDescent="0.25">
      <c r="A233" s="25"/>
      <c r="C233" s="156" t="s">
        <v>49</v>
      </c>
      <c r="D233" s="108"/>
      <c r="E233" s="220"/>
      <c r="F233" s="15" t="s">
        <v>21</v>
      </c>
      <c r="G233" s="63"/>
      <c r="H233" s="15"/>
      <c r="I233" s="92">
        <v>16.39</v>
      </c>
      <c r="J233" s="259" t="s">
        <v>50</v>
      </c>
      <c r="R233" s="25"/>
    </row>
    <row r="234" spans="1:18" ht="18" customHeight="1" x14ac:dyDescent="0.25">
      <c r="A234" s="25"/>
      <c r="C234" s="156" t="s">
        <v>56</v>
      </c>
      <c r="D234" s="108"/>
      <c r="E234" s="220"/>
      <c r="F234" s="15" t="s">
        <v>21</v>
      </c>
      <c r="G234" s="63"/>
      <c r="H234" s="15"/>
      <c r="I234" s="92">
        <v>16.39</v>
      </c>
      <c r="J234" s="259" t="s">
        <v>57</v>
      </c>
      <c r="R234" s="25"/>
    </row>
    <row r="235" spans="1:18" ht="18" customHeight="1" thickBot="1" x14ac:dyDescent="0.3">
      <c r="A235" s="25"/>
      <c r="C235" s="157" t="s">
        <v>63</v>
      </c>
      <c r="D235" s="150"/>
      <c r="E235" s="235"/>
      <c r="F235" s="151"/>
      <c r="G235" s="152"/>
      <c r="H235" s="151"/>
      <c r="I235" s="154" t="s">
        <v>142</v>
      </c>
      <c r="J235" s="260" t="s">
        <v>64</v>
      </c>
      <c r="R235" s="25"/>
    </row>
    <row r="236" spans="1:18" ht="18" customHeight="1" thickTop="1" x14ac:dyDescent="0.25">
      <c r="A236" s="25"/>
      <c r="E236" s="206"/>
      <c r="J236" s="239"/>
      <c r="R236" s="25"/>
    </row>
    <row r="237" spans="1:18" ht="18" customHeight="1" x14ac:dyDescent="0.25">
      <c r="A237" s="25"/>
      <c r="E237" s="206"/>
      <c r="J237" s="239"/>
      <c r="R237" s="25"/>
    </row>
    <row r="238" spans="1:18" ht="18" customHeight="1" thickBot="1" x14ac:dyDescent="0.3">
      <c r="A238" s="25"/>
      <c r="C238" s="145" t="s">
        <v>254</v>
      </c>
      <c r="E238" s="206"/>
      <c r="J238" s="239"/>
      <c r="R238" s="25"/>
    </row>
    <row r="239" spans="1:18" ht="18" customHeight="1" thickTop="1" x14ac:dyDescent="0.25">
      <c r="A239" s="25"/>
      <c r="C239" s="155" t="s">
        <v>241</v>
      </c>
      <c r="D239" s="147"/>
      <c r="E239" s="234"/>
      <c r="F239" s="148"/>
      <c r="G239" s="149"/>
      <c r="H239" s="148"/>
      <c r="I239" s="153" t="s">
        <v>162</v>
      </c>
      <c r="J239" s="258"/>
      <c r="R239" s="25"/>
    </row>
    <row r="240" spans="1:18" ht="18" customHeight="1" x14ac:dyDescent="0.25">
      <c r="A240" s="25"/>
      <c r="C240" s="156" t="s">
        <v>12</v>
      </c>
      <c r="D240" s="108"/>
      <c r="E240" s="202"/>
      <c r="F240" s="15"/>
      <c r="G240" s="41"/>
      <c r="H240" s="15"/>
      <c r="I240" s="78" t="s">
        <v>250</v>
      </c>
      <c r="J240" s="259"/>
      <c r="R240" s="25"/>
    </row>
    <row r="241" spans="1:18" ht="18" customHeight="1" x14ac:dyDescent="0.25">
      <c r="A241" s="25"/>
      <c r="C241" s="156" t="s">
        <v>16</v>
      </c>
      <c r="D241" s="108"/>
      <c r="E241" s="202"/>
      <c r="F241" s="15"/>
      <c r="G241" s="41"/>
      <c r="H241" s="15"/>
      <c r="I241" s="78" t="s">
        <v>163</v>
      </c>
      <c r="J241" s="259"/>
      <c r="R241" s="25"/>
    </row>
    <row r="242" spans="1:18" ht="18" customHeight="1" x14ac:dyDescent="0.25">
      <c r="A242" s="25"/>
      <c r="C242" s="156" t="s">
        <v>236</v>
      </c>
      <c r="D242" s="108"/>
      <c r="E242" s="202"/>
      <c r="F242" s="15"/>
      <c r="G242" s="41"/>
      <c r="H242" s="15"/>
      <c r="I242" s="78" t="s">
        <v>244</v>
      </c>
      <c r="J242" s="259"/>
      <c r="R242" s="25"/>
    </row>
    <row r="243" spans="1:18" ht="18" customHeight="1" x14ac:dyDescent="0.25">
      <c r="A243" s="25"/>
      <c r="C243" s="156" t="s">
        <v>25</v>
      </c>
      <c r="D243" s="108"/>
      <c r="E243" s="202"/>
      <c r="F243" s="15"/>
      <c r="G243" s="63"/>
      <c r="H243" s="15"/>
      <c r="I243" s="78" t="s">
        <v>161</v>
      </c>
      <c r="J243" s="259"/>
      <c r="R243" s="25"/>
    </row>
    <row r="244" spans="1:18" ht="18" customHeight="1" x14ac:dyDescent="0.25">
      <c r="A244" s="25"/>
      <c r="C244" s="156" t="s">
        <v>30</v>
      </c>
      <c r="D244" s="108"/>
      <c r="E244" s="202"/>
      <c r="F244" s="15"/>
      <c r="G244" s="63"/>
      <c r="H244" s="15"/>
      <c r="I244" s="78">
        <v>2014</v>
      </c>
      <c r="J244" s="259"/>
      <c r="R244" s="25"/>
    </row>
    <row r="245" spans="1:18" ht="18" customHeight="1" x14ac:dyDescent="0.25">
      <c r="A245" s="25"/>
      <c r="C245" s="156" t="s">
        <v>37</v>
      </c>
      <c r="D245" s="108"/>
      <c r="E245" s="202"/>
      <c r="F245" s="15" t="s">
        <v>38</v>
      </c>
      <c r="G245" s="63"/>
      <c r="H245" s="15"/>
      <c r="I245" s="78">
        <v>90</v>
      </c>
      <c r="J245" s="259"/>
      <c r="R245" s="25"/>
    </row>
    <row r="246" spans="1:18" ht="18" customHeight="1" x14ac:dyDescent="0.25">
      <c r="A246" s="25"/>
      <c r="C246" s="156" t="s">
        <v>42</v>
      </c>
      <c r="D246" s="108"/>
      <c r="E246" s="202"/>
      <c r="F246" s="15" t="s">
        <v>44</v>
      </c>
      <c r="G246" s="63"/>
      <c r="H246" s="15"/>
      <c r="I246" s="78">
        <v>7.5</v>
      </c>
      <c r="J246" s="259" t="s">
        <v>43</v>
      </c>
      <c r="R246" s="25"/>
    </row>
    <row r="247" spans="1:18" ht="18" customHeight="1" x14ac:dyDescent="0.25">
      <c r="A247" s="25"/>
      <c r="C247" s="156" t="s">
        <v>49</v>
      </c>
      <c r="D247" s="108"/>
      <c r="E247" s="220"/>
      <c r="F247" s="15" t="s">
        <v>21</v>
      </c>
      <c r="G247" s="63"/>
      <c r="H247" s="15"/>
      <c r="I247" s="92">
        <v>5.91</v>
      </c>
      <c r="J247" s="259" t="s">
        <v>50</v>
      </c>
      <c r="R247" s="25"/>
    </row>
    <row r="248" spans="1:18" ht="18" customHeight="1" x14ac:dyDescent="0.25">
      <c r="A248" s="25"/>
      <c r="C248" s="156" t="s">
        <v>56</v>
      </c>
      <c r="D248" s="108"/>
      <c r="E248" s="220"/>
      <c r="F248" s="15" t="s">
        <v>21</v>
      </c>
      <c r="G248" s="63"/>
      <c r="H248" s="15"/>
      <c r="I248" s="92">
        <v>16.39</v>
      </c>
      <c r="J248" s="259" t="s">
        <v>57</v>
      </c>
      <c r="R248" s="25"/>
    </row>
    <row r="249" spans="1:18" ht="18" customHeight="1" thickBot="1" x14ac:dyDescent="0.3">
      <c r="A249" s="25"/>
      <c r="C249" s="157" t="s">
        <v>63</v>
      </c>
      <c r="D249" s="150"/>
      <c r="E249" s="235"/>
      <c r="F249" s="151"/>
      <c r="G249" s="152"/>
      <c r="H249" s="151"/>
      <c r="I249" s="154" t="s">
        <v>142</v>
      </c>
      <c r="J249" s="260" t="s">
        <v>64</v>
      </c>
      <c r="R249" s="25"/>
    </row>
    <row r="250" spans="1:18" ht="18" customHeight="1" thickTop="1" x14ac:dyDescent="0.25">
      <c r="A250" s="25"/>
      <c r="E250" s="206"/>
      <c r="J250" s="239"/>
      <c r="R250" s="25"/>
    </row>
    <row r="251" spans="1:18" ht="18" customHeight="1" x14ac:dyDescent="0.25">
      <c r="A251" s="25"/>
      <c r="E251" s="206"/>
      <c r="J251" s="239"/>
      <c r="R251" s="25"/>
    </row>
    <row r="252" spans="1:18" ht="18" customHeight="1" thickBot="1" x14ac:dyDescent="0.3">
      <c r="A252" s="25"/>
      <c r="C252" s="145" t="s">
        <v>255</v>
      </c>
      <c r="E252" s="206"/>
      <c r="J252" s="239"/>
      <c r="R252" s="25"/>
    </row>
    <row r="253" spans="1:18" ht="18" customHeight="1" thickTop="1" x14ac:dyDescent="0.25">
      <c r="A253" s="25"/>
      <c r="C253" s="155" t="s">
        <v>241</v>
      </c>
      <c r="D253" s="147"/>
      <c r="E253" s="234"/>
      <c r="F253" s="148"/>
      <c r="G253" s="149"/>
      <c r="H253" s="148"/>
      <c r="I253" s="153" t="s">
        <v>155</v>
      </c>
      <c r="J253" s="258"/>
      <c r="R253" s="25"/>
    </row>
    <row r="254" spans="1:18" ht="18" customHeight="1" x14ac:dyDescent="0.25">
      <c r="A254" s="25"/>
      <c r="C254" s="156" t="s">
        <v>12</v>
      </c>
      <c r="D254" s="108"/>
      <c r="E254" s="202"/>
      <c r="F254" s="15"/>
      <c r="G254" s="41"/>
      <c r="H254" s="15"/>
      <c r="I254" s="78" t="s">
        <v>250</v>
      </c>
      <c r="J254" s="259"/>
      <c r="R254" s="25"/>
    </row>
    <row r="255" spans="1:18" ht="18" customHeight="1" x14ac:dyDescent="0.25">
      <c r="A255" s="25"/>
      <c r="C255" s="156" t="s">
        <v>16</v>
      </c>
      <c r="D255" s="108"/>
      <c r="E255" s="202"/>
      <c r="F255" s="15"/>
      <c r="G255" s="41"/>
      <c r="H255" s="15"/>
      <c r="I255" s="78" t="s">
        <v>160</v>
      </c>
      <c r="J255" s="259"/>
      <c r="R255" s="25"/>
    </row>
    <row r="256" spans="1:18" ht="18" customHeight="1" x14ac:dyDescent="0.25">
      <c r="A256" s="25"/>
      <c r="C256" s="156" t="s">
        <v>236</v>
      </c>
      <c r="D256" s="108"/>
      <c r="E256" s="202"/>
      <c r="F256" s="15"/>
      <c r="G256" s="41"/>
      <c r="H256" s="15"/>
      <c r="I256" s="78" t="s">
        <v>242</v>
      </c>
      <c r="J256" s="259"/>
      <c r="R256" s="25"/>
    </row>
    <row r="257" spans="1:18" ht="18" customHeight="1" x14ac:dyDescent="0.25">
      <c r="A257" s="25"/>
      <c r="C257" s="156" t="s">
        <v>25</v>
      </c>
      <c r="D257" s="108"/>
      <c r="E257" s="202"/>
      <c r="F257" s="15"/>
      <c r="G257" s="63"/>
      <c r="H257" s="15"/>
      <c r="I257" s="78" t="s">
        <v>238</v>
      </c>
      <c r="J257" s="259"/>
      <c r="R257" s="25"/>
    </row>
    <row r="258" spans="1:18" ht="18" customHeight="1" x14ac:dyDescent="0.25">
      <c r="A258" s="25"/>
      <c r="C258" s="156" t="s">
        <v>30</v>
      </c>
      <c r="D258" s="108"/>
      <c r="E258" s="202"/>
      <c r="F258" s="15"/>
      <c r="G258" s="63"/>
      <c r="H258" s="15"/>
      <c r="I258" s="78">
        <v>2000</v>
      </c>
      <c r="J258" s="259"/>
      <c r="R258" s="25"/>
    </row>
    <row r="259" spans="1:18" ht="18" customHeight="1" x14ac:dyDescent="0.25">
      <c r="A259" s="25"/>
      <c r="C259" s="156" t="s">
        <v>37</v>
      </c>
      <c r="D259" s="108"/>
      <c r="E259" s="202"/>
      <c r="F259" s="15" t="s">
        <v>38</v>
      </c>
      <c r="G259" s="63"/>
      <c r="H259" s="15"/>
      <c r="I259" s="78">
        <v>132</v>
      </c>
      <c r="J259" s="259"/>
      <c r="R259" s="25"/>
    </row>
    <row r="260" spans="1:18" ht="18" customHeight="1" x14ac:dyDescent="0.25">
      <c r="A260" s="25"/>
      <c r="C260" s="156" t="s">
        <v>42</v>
      </c>
      <c r="D260" s="108"/>
      <c r="E260" s="202"/>
      <c r="F260" s="15" t="s">
        <v>44</v>
      </c>
      <c r="G260" s="63"/>
      <c r="H260" s="15"/>
      <c r="I260" s="78">
        <v>8</v>
      </c>
      <c r="J260" s="259" t="s">
        <v>43</v>
      </c>
      <c r="R260" s="25"/>
    </row>
    <row r="261" spans="1:18" ht="18" customHeight="1" x14ac:dyDescent="0.25">
      <c r="A261" s="25"/>
      <c r="C261" s="156" t="s">
        <v>49</v>
      </c>
      <c r="D261" s="108"/>
      <c r="E261" s="220"/>
      <c r="F261" s="15" t="s">
        <v>21</v>
      </c>
      <c r="G261" s="63"/>
      <c r="H261" s="15"/>
      <c r="I261" s="92">
        <v>25.15</v>
      </c>
      <c r="J261" s="259" t="s">
        <v>50</v>
      </c>
      <c r="R261" s="25"/>
    </row>
    <row r="262" spans="1:18" ht="18" customHeight="1" x14ac:dyDescent="0.25">
      <c r="A262" s="25"/>
      <c r="C262" s="156" t="s">
        <v>56</v>
      </c>
      <c r="D262" s="108"/>
      <c r="E262" s="220"/>
      <c r="F262" s="15" t="s">
        <v>21</v>
      </c>
      <c r="G262" s="63"/>
      <c r="H262" s="15"/>
      <c r="I262" s="92">
        <v>25.15</v>
      </c>
      <c r="J262" s="259" t="s">
        <v>57</v>
      </c>
      <c r="R262" s="25"/>
    </row>
    <row r="263" spans="1:18" ht="18" customHeight="1" thickBot="1" x14ac:dyDescent="0.3">
      <c r="A263" s="25"/>
      <c r="C263" s="157" t="s">
        <v>63</v>
      </c>
      <c r="D263" s="150"/>
      <c r="E263" s="235"/>
      <c r="F263" s="151"/>
      <c r="G263" s="152"/>
      <c r="H263" s="151"/>
      <c r="I263" s="154" t="s">
        <v>136</v>
      </c>
      <c r="J263" s="260" t="s">
        <v>64</v>
      </c>
      <c r="R263" s="25"/>
    </row>
    <row r="264" spans="1:18" ht="18" customHeight="1" thickTop="1" x14ac:dyDescent="0.25">
      <c r="A264" s="25"/>
      <c r="E264" s="206"/>
      <c r="J264" s="239"/>
      <c r="R264" s="25"/>
    </row>
    <row r="265" spans="1:18" ht="18" customHeight="1" x14ac:dyDescent="0.25">
      <c r="A265" s="25"/>
      <c r="E265" s="206"/>
      <c r="J265" s="239"/>
      <c r="R265" s="25"/>
    </row>
    <row r="266" spans="1:18" ht="18" customHeight="1" thickBot="1" x14ac:dyDescent="0.3">
      <c r="A266" s="25"/>
      <c r="C266" s="145" t="s">
        <v>256</v>
      </c>
      <c r="E266" s="206"/>
      <c r="J266" s="239"/>
      <c r="R266" s="25"/>
    </row>
    <row r="267" spans="1:18" ht="18" customHeight="1" thickTop="1" x14ac:dyDescent="0.25">
      <c r="A267" s="25"/>
      <c r="C267" s="155" t="s">
        <v>241</v>
      </c>
      <c r="D267" s="147"/>
      <c r="E267" s="234"/>
      <c r="F267" s="148"/>
      <c r="G267" s="149"/>
      <c r="H267" s="148"/>
      <c r="I267" s="153" t="s">
        <v>155</v>
      </c>
      <c r="J267" s="258"/>
      <c r="R267" s="25"/>
    </row>
    <row r="268" spans="1:18" ht="18" customHeight="1" x14ac:dyDescent="0.25">
      <c r="A268" s="25"/>
      <c r="C268" s="156" t="s">
        <v>12</v>
      </c>
      <c r="D268" s="108"/>
      <c r="E268" s="202"/>
      <c r="F268" s="15"/>
      <c r="G268" s="41"/>
      <c r="H268" s="15"/>
      <c r="I268" s="78" t="s">
        <v>250</v>
      </c>
      <c r="J268" s="259"/>
      <c r="R268" s="25"/>
    </row>
    <row r="269" spans="1:18" ht="18" customHeight="1" x14ac:dyDescent="0.25">
      <c r="A269" s="25"/>
      <c r="C269" s="156" t="s">
        <v>16</v>
      </c>
      <c r="D269" s="108"/>
      <c r="E269" s="202"/>
      <c r="F269" s="15"/>
      <c r="G269" s="41"/>
      <c r="H269" s="15"/>
      <c r="I269" s="78" t="s">
        <v>160</v>
      </c>
      <c r="J269" s="259"/>
      <c r="R269" s="25"/>
    </row>
    <row r="270" spans="1:18" ht="18" customHeight="1" x14ac:dyDescent="0.25">
      <c r="A270" s="25"/>
      <c r="C270" s="156" t="s">
        <v>236</v>
      </c>
      <c r="D270" s="108"/>
      <c r="E270" s="202"/>
      <c r="F270" s="15"/>
      <c r="G270" s="41"/>
      <c r="H270" s="15"/>
      <c r="I270" s="78" t="s">
        <v>242</v>
      </c>
      <c r="J270" s="259"/>
      <c r="R270" s="25"/>
    </row>
    <row r="271" spans="1:18" ht="18" customHeight="1" x14ac:dyDescent="0.25">
      <c r="A271" s="25"/>
      <c r="C271" s="156" t="s">
        <v>25</v>
      </c>
      <c r="D271" s="108"/>
      <c r="E271" s="202"/>
      <c r="F271" s="15"/>
      <c r="G271" s="63"/>
      <c r="H271" s="15"/>
      <c r="I271" s="78" t="s">
        <v>238</v>
      </c>
      <c r="J271" s="259"/>
      <c r="R271" s="25"/>
    </row>
    <row r="272" spans="1:18" ht="18" customHeight="1" x14ac:dyDescent="0.25">
      <c r="A272" s="25"/>
      <c r="C272" s="156" t="s">
        <v>30</v>
      </c>
      <c r="D272" s="108"/>
      <c r="E272" s="202"/>
      <c r="F272" s="15"/>
      <c r="G272" s="63"/>
      <c r="H272" s="15"/>
      <c r="I272" s="78">
        <v>2000</v>
      </c>
      <c r="J272" s="259"/>
      <c r="R272" s="25"/>
    </row>
    <row r="273" spans="1:18" ht="18" customHeight="1" x14ac:dyDescent="0.25">
      <c r="A273" s="25"/>
      <c r="C273" s="156" t="s">
        <v>37</v>
      </c>
      <c r="D273" s="108"/>
      <c r="E273" s="202"/>
      <c r="F273" s="15" t="s">
        <v>38</v>
      </c>
      <c r="G273" s="63"/>
      <c r="H273" s="15"/>
      <c r="I273" s="78">
        <v>132</v>
      </c>
      <c r="J273" s="259"/>
      <c r="R273" s="25"/>
    </row>
    <row r="274" spans="1:18" ht="18" customHeight="1" x14ac:dyDescent="0.25">
      <c r="A274" s="25"/>
      <c r="C274" s="156" t="s">
        <v>42</v>
      </c>
      <c r="D274" s="108"/>
      <c r="E274" s="202"/>
      <c r="F274" s="15" t="s">
        <v>44</v>
      </c>
      <c r="G274" s="63"/>
      <c r="H274" s="15"/>
      <c r="I274" s="78">
        <v>8</v>
      </c>
      <c r="J274" s="259" t="s">
        <v>43</v>
      </c>
      <c r="R274" s="25"/>
    </row>
    <row r="275" spans="1:18" ht="18" customHeight="1" x14ac:dyDescent="0.25">
      <c r="A275" s="25"/>
      <c r="C275" s="156" t="s">
        <v>49</v>
      </c>
      <c r="D275" s="108"/>
      <c r="E275" s="220"/>
      <c r="F275" s="15" t="s">
        <v>21</v>
      </c>
      <c r="G275" s="63"/>
      <c r="H275" s="15"/>
      <c r="I275" s="92">
        <v>25.15</v>
      </c>
      <c r="J275" s="259" t="s">
        <v>50</v>
      </c>
      <c r="R275" s="25"/>
    </row>
    <row r="276" spans="1:18" ht="18" customHeight="1" x14ac:dyDescent="0.25">
      <c r="A276" s="25"/>
      <c r="C276" s="156" t="s">
        <v>56</v>
      </c>
      <c r="D276" s="108"/>
      <c r="E276" s="220"/>
      <c r="F276" s="15" t="s">
        <v>21</v>
      </c>
      <c r="G276" s="63"/>
      <c r="H276" s="15"/>
      <c r="I276" s="92">
        <v>25.15</v>
      </c>
      <c r="J276" s="259" t="s">
        <v>57</v>
      </c>
      <c r="R276" s="25"/>
    </row>
    <row r="277" spans="1:18" ht="18" customHeight="1" thickBot="1" x14ac:dyDescent="0.3">
      <c r="A277" s="25"/>
      <c r="C277" s="157" t="s">
        <v>63</v>
      </c>
      <c r="D277" s="150"/>
      <c r="E277" s="235"/>
      <c r="F277" s="151"/>
      <c r="G277" s="152"/>
      <c r="H277" s="151"/>
      <c r="I277" s="154" t="s">
        <v>136</v>
      </c>
      <c r="J277" s="260" t="s">
        <v>64</v>
      </c>
      <c r="R277" s="25"/>
    </row>
    <row r="278" spans="1:18" ht="18" customHeight="1" thickTop="1" x14ac:dyDescent="0.25">
      <c r="A278" s="25"/>
      <c r="E278" s="206"/>
      <c r="J278" s="239"/>
      <c r="R278" s="25"/>
    </row>
    <row r="279" spans="1:18" ht="18" customHeight="1" x14ac:dyDescent="0.25">
      <c r="A279" s="25"/>
      <c r="E279" s="206"/>
      <c r="J279" s="239"/>
      <c r="R279" s="25"/>
    </row>
    <row r="280" spans="1:18" ht="18" customHeight="1" thickBot="1" x14ac:dyDescent="0.3">
      <c r="A280" s="25"/>
      <c r="C280" s="145" t="s">
        <v>257</v>
      </c>
      <c r="E280" s="206"/>
      <c r="J280" s="239"/>
      <c r="R280" s="25"/>
    </row>
    <row r="281" spans="1:18" ht="18" customHeight="1" thickTop="1" x14ac:dyDescent="0.25">
      <c r="A281" s="25"/>
      <c r="C281" s="155" t="s">
        <v>241</v>
      </c>
      <c r="D281" s="147"/>
      <c r="E281" s="234"/>
      <c r="F281" s="148"/>
      <c r="G281" s="149"/>
      <c r="H281" s="148"/>
      <c r="I281" s="153" t="s">
        <v>155</v>
      </c>
      <c r="J281" s="258"/>
      <c r="R281" s="25"/>
    </row>
    <row r="282" spans="1:18" ht="18" customHeight="1" x14ac:dyDescent="0.25">
      <c r="A282" s="25"/>
      <c r="C282" s="156" t="s">
        <v>12</v>
      </c>
      <c r="D282" s="108"/>
      <c r="E282" s="202"/>
      <c r="F282" s="15"/>
      <c r="G282" s="41"/>
      <c r="H282" s="15"/>
      <c r="I282" s="78" t="s">
        <v>250</v>
      </c>
      <c r="J282" s="259"/>
      <c r="R282" s="25"/>
    </row>
    <row r="283" spans="1:18" ht="18" customHeight="1" x14ac:dyDescent="0.25">
      <c r="A283" s="25"/>
      <c r="C283" s="156" t="s">
        <v>16</v>
      </c>
      <c r="D283" s="108"/>
      <c r="E283" s="202"/>
      <c r="F283" s="15"/>
      <c r="G283" s="41"/>
      <c r="H283" s="15"/>
      <c r="I283" s="78" t="s">
        <v>160</v>
      </c>
      <c r="J283" s="259"/>
      <c r="R283" s="25"/>
    </row>
    <row r="284" spans="1:18" ht="18" customHeight="1" x14ac:dyDescent="0.25">
      <c r="A284" s="25"/>
      <c r="C284" s="156" t="s">
        <v>236</v>
      </c>
      <c r="D284" s="108"/>
      <c r="E284" s="202"/>
      <c r="F284" s="15"/>
      <c r="G284" s="41"/>
      <c r="H284" s="15"/>
      <c r="I284" s="78" t="s">
        <v>242</v>
      </c>
      <c r="J284" s="259"/>
      <c r="R284" s="25"/>
    </row>
    <row r="285" spans="1:18" ht="18" customHeight="1" x14ac:dyDescent="0.25">
      <c r="A285" s="25"/>
      <c r="C285" s="156" t="s">
        <v>25</v>
      </c>
      <c r="D285" s="108"/>
      <c r="E285" s="202"/>
      <c r="F285" s="15"/>
      <c r="G285" s="63"/>
      <c r="H285" s="15"/>
      <c r="I285" s="78" t="s">
        <v>238</v>
      </c>
      <c r="J285" s="259"/>
      <c r="R285" s="25"/>
    </row>
    <row r="286" spans="1:18" ht="18" customHeight="1" x14ac:dyDescent="0.25">
      <c r="A286" s="25"/>
      <c r="C286" s="156" t="s">
        <v>30</v>
      </c>
      <c r="D286" s="108"/>
      <c r="E286" s="202"/>
      <c r="F286" s="15"/>
      <c r="G286" s="63"/>
      <c r="H286" s="15"/>
      <c r="I286" s="78">
        <v>2000</v>
      </c>
      <c r="J286" s="259"/>
      <c r="R286" s="25"/>
    </row>
    <row r="287" spans="1:18" ht="18" customHeight="1" x14ac:dyDescent="0.25">
      <c r="A287" s="25"/>
      <c r="C287" s="156" t="s">
        <v>37</v>
      </c>
      <c r="D287" s="108"/>
      <c r="E287" s="202"/>
      <c r="F287" s="15" t="s">
        <v>38</v>
      </c>
      <c r="G287" s="63"/>
      <c r="H287" s="15"/>
      <c r="I287" s="78">
        <v>132</v>
      </c>
      <c r="J287" s="259"/>
      <c r="R287" s="25"/>
    </row>
    <row r="288" spans="1:18" ht="18" customHeight="1" x14ac:dyDescent="0.25">
      <c r="A288" s="25"/>
      <c r="C288" s="156" t="s">
        <v>42</v>
      </c>
      <c r="D288" s="108"/>
      <c r="E288" s="202"/>
      <c r="F288" s="15" t="s">
        <v>44</v>
      </c>
      <c r="G288" s="63"/>
      <c r="H288" s="15"/>
      <c r="I288" s="78">
        <v>8</v>
      </c>
      <c r="J288" s="259" t="s">
        <v>43</v>
      </c>
      <c r="R288" s="25"/>
    </row>
    <row r="289" spans="1:18" ht="18" customHeight="1" x14ac:dyDescent="0.25">
      <c r="A289" s="25"/>
      <c r="C289" s="156" t="s">
        <v>49</v>
      </c>
      <c r="D289" s="108"/>
      <c r="E289" s="220"/>
      <c r="F289" s="15" t="s">
        <v>21</v>
      </c>
      <c r="G289" s="63"/>
      <c r="H289" s="15"/>
      <c r="I289" s="92">
        <v>25.15</v>
      </c>
      <c r="J289" s="259" t="s">
        <v>50</v>
      </c>
      <c r="R289" s="25"/>
    </row>
    <row r="290" spans="1:18" ht="18" customHeight="1" x14ac:dyDescent="0.25">
      <c r="A290" s="25"/>
      <c r="C290" s="156" t="s">
        <v>56</v>
      </c>
      <c r="D290" s="108"/>
      <c r="E290" s="220"/>
      <c r="F290" s="15" t="s">
        <v>21</v>
      </c>
      <c r="G290" s="63"/>
      <c r="H290" s="15"/>
      <c r="I290" s="92">
        <v>25.15</v>
      </c>
      <c r="J290" s="259" t="s">
        <v>57</v>
      </c>
      <c r="R290" s="25"/>
    </row>
    <row r="291" spans="1:18" ht="18" customHeight="1" thickBot="1" x14ac:dyDescent="0.3">
      <c r="A291" s="25"/>
      <c r="C291" s="157" t="s">
        <v>63</v>
      </c>
      <c r="D291" s="150"/>
      <c r="E291" s="235"/>
      <c r="F291" s="151"/>
      <c r="G291" s="152"/>
      <c r="H291" s="151"/>
      <c r="I291" s="154" t="s">
        <v>136</v>
      </c>
      <c r="J291" s="260" t="s">
        <v>64</v>
      </c>
      <c r="R291" s="25"/>
    </row>
    <row r="292" spans="1:18" ht="18" customHeight="1" thickTop="1" x14ac:dyDescent="0.25">
      <c r="A292" s="25"/>
      <c r="E292" s="206"/>
      <c r="J292" s="239"/>
      <c r="R292" s="25"/>
    </row>
    <row r="293" spans="1:18" ht="18" customHeight="1" x14ac:dyDescent="0.25">
      <c r="A293" s="25"/>
      <c r="E293" s="206"/>
      <c r="J293" s="239"/>
      <c r="R293" s="25"/>
    </row>
    <row r="294" spans="1:18" ht="18" customHeight="1" thickBot="1" x14ac:dyDescent="0.3">
      <c r="A294" s="25"/>
      <c r="C294" s="145" t="s">
        <v>258</v>
      </c>
      <c r="E294" s="206"/>
      <c r="J294" s="239"/>
      <c r="R294" s="25"/>
    </row>
    <row r="295" spans="1:18" ht="18" customHeight="1" thickTop="1" x14ac:dyDescent="0.25">
      <c r="A295" s="25"/>
      <c r="C295" s="155" t="s">
        <v>241</v>
      </c>
      <c r="D295" s="147"/>
      <c r="E295" s="234"/>
      <c r="F295" s="148"/>
      <c r="G295" s="149"/>
      <c r="H295" s="148"/>
      <c r="I295" s="153" t="s">
        <v>155</v>
      </c>
      <c r="J295" s="258"/>
      <c r="R295" s="25"/>
    </row>
    <row r="296" spans="1:18" ht="18" customHeight="1" x14ac:dyDescent="0.25">
      <c r="A296" s="25"/>
      <c r="C296" s="156" t="s">
        <v>12</v>
      </c>
      <c r="D296" s="108"/>
      <c r="E296" s="202"/>
      <c r="F296" s="15"/>
      <c r="G296" s="41"/>
      <c r="H296" s="15"/>
      <c r="I296" s="78" t="s">
        <v>250</v>
      </c>
      <c r="J296" s="259"/>
      <c r="R296" s="25"/>
    </row>
    <row r="297" spans="1:18" ht="18" customHeight="1" x14ac:dyDescent="0.25">
      <c r="A297" s="25"/>
      <c r="C297" s="156" t="s">
        <v>16</v>
      </c>
      <c r="D297" s="108"/>
      <c r="E297" s="202"/>
      <c r="F297" s="15"/>
      <c r="G297" s="41"/>
      <c r="H297" s="15"/>
      <c r="I297" s="78" t="s">
        <v>160</v>
      </c>
      <c r="J297" s="259"/>
      <c r="R297" s="25"/>
    </row>
    <row r="298" spans="1:18" ht="18" customHeight="1" x14ac:dyDescent="0.25">
      <c r="A298" s="25"/>
      <c r="C298" s="156" t="s">
        <v>236</v>
      </c>
      <c r="D298" s="108"/>
      <c r="E298" s="202"/>
      <c r="F298" s="15"/>
      <c r="G298" s="41"/>
      <c r="H298" s="15"/>
      <c r="I298" s="78" t="s">
        <v>242</v>
      </c>
      <c r="J298" s="259"/>
      <c r="R298" s="25"/>
    </row>
    <row r="299" spans="1:18" ht="18" customHeight="1" x14ac:dyDescent="0.25">
      <c r="A299" s="25"/>
      <c r="C299" s="156" t="s">
        <v>25</v>
      </c>
      <c r="D299" s="108"/>
      <c r="E299" s="202"/>
      <c r="F299" s="15"/>
      <c r="G299" s="63"/>
      <c r="H299" s="15"/>
      <c r="I299" s="78" t="s">
        <v>238</v>
      </c>
      <c r="J299" s="259"/>
      <c r="R299" s="25"/>
    </row>
    <row r="300" spans="1:18" ht="18" customHeight="1" x14ac:dyDescent="0.25">
      <c r="A300" s="25"/>
      <c r="C300" s="156" t="s">
        <v>30</v>
      </c>
      <c r="D300" s="108"/>
      <c r="E300" s="202"/>
      <c r="F300" s="15"/>
      <c r="G300" s="63"/>
      <c r="H300" s="15"/>
      <c r="I300" s="78">
        <v>2000</v>
      </c>
      <c r="J300" s="259"/>
      <c r="R300" s="25"/>
    </row>
    <row r="301" spans="1:18" ht="18" customHeight="1" x14ac:dyDescent="0.25">
      <c r="A301" s="25"/>
      <c r="C301" s="156" t="s">
        <v>37</v>
      </c>
      <c r="D301" s="108"/>
      <c r="E301" s="202"/>
      <c r="F301" s="15" t="s">
        <v>38</v>
      </c>
      <c r="G301" s="63"/>
      <c r="H301" s="15"/>
      <c r="I301" s="78">
        <v>132</v>
      </c>
      <c r="J301" s="259"/>
      <c r="R301" s="25"/>
    </row>
    <row r="302" spans="1:18" ht="18" customHeight="1" x14ac:dyDescent="0.25">
      <c r="A302" s="25"/>
      <c r="C302" s="156" t="s">
        <v>42</v>
      </c>
      <c r="D302" s="108"/>
      <c r="E302" s="202"/>
      <c r="F302" s="15" t="s">
        <v>44</v>
      </c>
      <c r="G302" s="63"/>
      <c r="H302" s="15"/>
      <c r="I302" s="78">
        <v>8</v>
      </c>
      <c r="J302" s="259" t="s">
        <v>43</v>
      </c>
      <c r="R302" s="25"/>
    </row>
    <row r="303" spans="1:18" ht="18" customHeight="1" x14ac:dyDescent="0.25">
      <c r="A303" s="25"/>
      <c r="C303" s="156" t="s">
        <v>49</v>
      </c>
      <c r="D303" s="108"/>
      <c r="E303" s="220"/>
      <c r="F303" s="15" t="s">
        <v>21</v>
      </c>
      <c r="G303" s="63"/>
      <c r="H303" s="15"/>
      <c r="I303" s="92">
        <v>25.15</v>
      </c>
      <c r="J303" s="259" t="s">
        <v>50</v>
      </c>
      <c r="R303" s="25"/>
    </row>
    <row r="304" spans="1:18" ht="18" customHeight="1" x14ac:dyDescent="0.25">
      <c r="A304" s="25"/>
      <c r="C304" s="156" t="s">
        <v>56</v>
      </c>
      <c r="D304" s="108"/>
      <c r="E304" s="220"/>
      <c r="F304" s="15" t="s">
        <v>21</v>
      </c>
      <c r="G304" s="63"/>
      <c r="H304" s="15"/>
      <c r="I304" s="92">
        <v>25.15</v>
      </c>
      <c r="J304" s="259" t="s">
        <v>57</v>
      </c>
      <c r="R304" s="25"/>
    </row>
    <row r="305" spans="1:18" ht="18" customHeight="1" thickBot="1" x14ac:dyDescent="0.3">
      <c r="A305" s="25"/>
      <c r="C305" s="157" t="s">
        <v>63</v>
      </c>
      <c r="D305" s="150"/>
      <c r="E305" s="235"/>
      <c r="F305" s="151"/>
      <c r="G305" s="152"/>
      <c r="H305" s="151"/>
      <c r="I305" s="154" t="s">
        <v>136</v>
      </c>
      <c r="J305" s="260" t="s">
        <v>64</v>
      </c>
      <c r="R305" s="25"/>
    </row>
    <row r="306" spans="1:18" ht="18" customHeight="1" thickTop="1" x14ac:dyDescent="0.25">
      <c r="A306" s="25"/>
      <c r="E306" s="206"/>
      <c r="J306" s="239"/>
      <c r="R306" s="25"/>
    </row>
    <row r="307" spans="1:18" ht="18" customHeight="1" x14ac:dyDescent="0.25">
      <c r="A307" s="25"/>
      <c r="E307" s="206"/>
      <c r="J307" s="239"/>
      <c r="R307" s="25"/>
    </row>
    <row r="308" spans="1:18" ht="18" customHeight="1" thickBot="1" x14ac:dyDescent="0.3">
      <c r="A308" s="25"/>
      <c r="C308" s="145" t="s">
        <v>259</v>
      </c>
      <c r="E308" s="206"/>
      <c r="J308" s="239"/>
      <c r="R308" s="25"/>
    </row>
    <row r="309" spans="1:18" ht="18" customHeight="1" thickTop="1" x14ac:dyDescent="0.25">
      <c r="A309" s="25"/>
      <c r="C309" s="155" t="s">
        <v>241</v>
      </c>
      <c r="D309" s="147"/>
      <c r="E309" s="234"/>
      <c r="F309" s="148"/>
      <c r="G309" s="149"/>
      <c r="H309" s="148"/>
      <c r="I309" s="153" t="s">
        <v>155</v>
      </c>
      <c r="J309" s="258"/>
      <c r="R309" s="25"/>
    </row>
    <row r="310" spans="1:18" ht="18" customHeight="1" x14ac:dyDescent="0.25">
      <c r="A310" s="25"/>
      <c r="C310" s="156" t="s">
        <v>12</v>
      </c>
      <c r="D310" s="108"/>
      <c r="E310" s="202"/>
      <c r="F310" s="15"/>
      <c r="G310" s="41"/>
      <c r="H310" s="15"/>
      <c r="I310" s="78" t="s">
        <v>250</v>
      </c>
      <c r="J310" s="259"/>
      <c r="R310" s="25"/>
    </row>
    <row r="311" spans="1:18" ht="18" customHeight="1" x14ac:dyDescent="0.25">
      <c r="A311" s="25"/>
      <c r="C311" s="156" t="s">
        <v>16</v>
      </c>
      <c r="D311" s="108"/>
      <c r="E311" s="202"/>
      <c r="F311" s="15"/>
      <c r="G311" s="41"/>
      <c r="H311" s="15"/>
      <c r="I311" s="78" t="s">
        <v>160</v>
      </c>
      <c r="J311" s="259"/>
      <c r="R311" s="25"/>
    </row>
    <row r="312" spans="1:18" ht="18" customHeight="1" x14ac:dyDescent="0.25">
      <c r="A312" s="25"/>
      <c r="C312" s="156" t="s">
        <v>236</v>
      </c>
      <c r="D312" s="108"/>
      <c r="E312" s="202"/>
      <c r="F312" s="15"/>
      <c r="G312" s="41"/>
      <c r="H312" s="15"/>
      <c r="I312" s="78" t="s">
        <v>242</v>
      </c>
      <c r="J312" s="259"/>
      <c r="R312" s="25"/>
    </row>
    <row r="313" spans="1:18" ht="18" customHeight="1" x14ac:dyDescent="0.25">
      <c r="A313" s="25"/>
      <c r="C313" s="156" t="s">
        <v>25</v>
      </c>
      <c r="D313" s="108"/>
      <c r="E313" s="202"/>
      <c r="F313" s="15"/>
      <c r="G313" s="63"/>
      <c r="H313" s="15"/>
      <c r="I313" s="78" t="s">
        <v>238</v>
      </c>
      <c r="J313" s="259"/>
      <c r="R313" s="25"/>
    </row>
    <row r="314" spans="1:18" ht="18" customHeight="1" x14ac:dyDescent="0.25">
      <c r="A314" s="25"/>
      <c r="C314" s="156" t="s">
        <v>30</v>
      </c>
      <c r="D314" s="108"/>
      <c r="E314" s="202"/>
      <c r="F314" s="15"/>
      <c r="G314" s="63"/>
      <c r="H314" s="15"/>
      <c r="I314" s="78">
        <v>2000</v>
      </c>
      <c r="J314" s="259"/>
      <c r="R314" s="25"/>
    </row>
    <row r="315" spans="1:18" ht="18" customHeight="1" x14ac:dyDescent="0.25">
      <c r="A315" s="25"/>
      <c r="C315" s="156" t="s">
        <v>37</v>
      </c>
      <c r="D315" s="108"/>
      <c r="E315" s="202"/>
      <c r="F315" s="15" t="s">
        <v>38</v>
      </c>
      <c r="G315" s="63"/>
      <c r="H315" s="15"/>
      <c r="I315" s="78">
        <v>132</v>
      </c>
      <c r="J315" s="259"/>
      <c r="R315" s="25"/>
    </row>
    <row r="316" spans="1:18" ht="18" customHeight="1" x14ac:dyDescent="0.25">
      <c r="A316" s="25"/>
      <c r="C316" s="156" t="s">
        <v>42</v>
      </c>
      <c r="D316" s="108"/>
      <c r="E316" s="202"/>
      <c r="F316" s="15" t="s">
        <v>44</v>
      </c>
      <c r="G316" s="63"/>
      <c r="H316" s="15"/>
      <c r="I316" s="78">
        <v>8</v>
      </c>
      <c r="J316" s="259" t="s">
        <v>43</v>
      </c>
      <c r="R316" s="25"/>
    </row>
    <row r="317" spans="1:18" ht="18" customHeight="1" x14ac:dyDescent="0.25">
      <c r="A317" s="25"/>
      <c r="C317" s="156" t="s">
        <v>49</v>
      </c>
      <c r="D317" s="108"/>
      <c r="E317" s="220"/>
      <c r="F317" s="15" t="s">
        <v>21</v>
      </c>
      <c r="G317" s="63"/>
      <c r="H317" s="15"/>
      <c r="I317" s="92">
        <v>25.15</v>
      </c>
      <c r="J317" s="259" t="s">
        <v>50</v>
      </c>
      <c r="R317" s="25"/>
    </row>
    <row r="318" spans="1:18" ht="18" customHeight="1" x14ac:dyDescent="0.25">
      <c r="A318" s="25"/>
      <c r="C318" s="156" t="s">
        <v>56</v>
      </c>
      <c r="D318" s="108"/>
      <c r="E318" s="220"/>
      <c r="F318" s="15" t="s">
        <v>21</v>
      </c>
      <c r="G318" s="63"/>
      <c r="H318" s="15"/>
      <c r="I318" s="92">
        <v>25.15</v>
      </c>
      <c r="J318" s="259" t="s">
        <v>57</v>
      </c>
      <c r="R318" s="25"/>
    </row>
    <row r="319" spans="1:18" ht="18" customHeight="1" thickBot="1" x14ac:dyDescent="0.3">
      <c r="A319" s="25"/>
      <c r="C319" s="157" t="s">
        <v>63</v>
      </c>
      <c r="D319" s="150"/>
      <c r="E319" s="235"/>
      <c r="F319" s="151"/>
      <c r="G319" s="152"/>
      <c r="H319" s="151"/>
      <c r="I319" s="154" t="s">
        <v>136</v>
      </c>
      <c r="J319" s="260" t="s">
        <v>64</v>
      </c>
      <c r="R319" s="25"/>
    </row>
    <row r="320" spans="1:18" ht="18" customHeight="1" thickTop="1" x14ac:dyDescent="0.25">
      <c r="A320" s="25"/>
      <c r="E320" s="206"/>
      <c r="J320" s="239"/>
      <c r="R320" s="25"/>
    </row>
    <row r="321" spans="1:18" ht="18" customHeight="1" x14ac:dyDescent="0.25">
      <c r="A321" s="25"/>
      <c r="E321" s="206"/>
      <c r="J321" s="239"/>
      <c r="R321" s="25"/>
    </row>
    <row r="322" spans="1:18" ht="18" customHeight="1" thickBot="1" x14ac:dyDescent="0.3">
      <c r="A322" s="25"/>
      <c r="C322" s="145" t="s">
        <v>260</v>
      </c>
      <c r="E322" s="206"/>
      <c r="J322" s="239"/>
      <c r="R322" s="25"/>
    </row>
    <row r="323" spans="1:18" ht="18" customHeight="1" thickTop="1" x14ac:dyDescent="0.25">
      <c r="A323" s="25"/>
      <c r="C323" s="155" t="s">
        <v>241</v>
      </c>
      <c r="D323" s="147"/>
      <c r="E323" s="234"/>
      <c r="F323" s="148"/>
      <c r="G323" s="149"/>
      <c r="H323" s="148"/>
      <c r="I323" s="153" t="s">
        <v>155</v>
      </c>
      <c r="J323" s="258"/>
      <c r="R323" s="25"/>
    </row>
    <row r="324" spans="1:18" ht="18" customHeight="1" x14ac:dyDescent="0.25">
      <c r="A324" s="25"/>
      <c r="C324" s="156" t="s">
        <v>12</v>
      </c>
      <c r="D324" s="108"/>
      <c r="E324" s="202"/>
      <c r="F324" s="15"/>
      <c r="G324" s="41"/>
      <c r="H324" s="15"/>
      <c r="I324" s="78" t="s">
        <v>250</v>
      </c>
      <c r="J324" s="259"/>
      <c r="R324" s="25"/>
    </row>
    <row r="325" spans="1:18" ht="18" customHeight="1" x14ac:dyDescent="0.25">
      <c r="A325" s="25"/>
      <c r="C325" s="156" t="s">
        <v>16</v>
      </c>
      <c r="D325" s="108"/>
      <c r="E325" s="202"/>
      <c r="F325" s="15"/>
      <c r="G325" s="41"/>
      <c r="H325" s="15"/>
      <c r="I325" s="78" t="s">
        <v>160</v>
      </c>
      <c r="J325" s="259"/>
      <c r="R325" s="25"/>
    </row>
    <row r="326" spans="1:18" ht="18" customHeight="1" x14ac:dyDescent="0.25">
      <c r="A326" s="25"/>
      <c r="C326" s="156" t="s">
        <v>236</v>
      </c>
      <c r="D326" s="108"/>
      <c r="E326" s="202"/>
      <c r="F326" s="15"/>
      <c r="G326" s="41"/>
      <c r="H326" s="15"/>
      <c r="I326" s="78" t="s">
        <v>242</v>
      </c>
      <c r="J326" s="259"/>
      <c r="R326" s="25"/>
    </row>
    <row r="327" spans="1:18" ht="18" customHeight="1" x14ac:dyDescent="0.25">
      <c r="A327" s="25"/>
      <c r="C327" s="156" t="s">
        <v>25</v>
      </c>
      <c r="D327" s="108"/>
      <c r="E327" s="202"/>
      <c r="F327" s="15"/>
      <c r="G327" s="63"/>
      <c r="H327" s="15"/>
      <c r="I327" s="78" t="s">
        <v>238</v>
      </c>
      <c r="J327" s="259"/>
      <c r="R327" s="25"/>
    </row>
    <row r="328" spans="1:18" ht="18" customHeight="1" x14ac:dyDescent="0.25">
      <c r="A328" s="25"/>
      <c r="C328" s="156" t="s">
        <v>30</v>
      </c>
      <c r="D328" s="108"/>
      <c r="E328" s="202"/>
      <c r="F328" s="15"/>
      <c r="G328" s="63"/>
      <c r="H328" s="15"/>
      <c r="I328" s="78">
        <v>2000</v>
      </c>
      <c r="J328" s="259"/>
      <c r="R328" s="25"/>
    </row>
    <row r="329" spans="1:18" ht="18" customHeight="1" x14ac:dyDescent="0.25">
      <c r="A329" s="25"/>
      <c r="C329" s="156" t="s">
        <v>37</v>
      </c>
      <c r="D329" s="108"/>
      <c r="E329" s="202"/>
      <c r="F329" s="15" t="s">
        <v>38</v>
      </c>
      <c r="G329" s="63"/>
      <c r="H329" s="15"/>
      <c r="I329" s="78">
        <v>132</v>
      </c>
      <c r="J329" s="259"/>
      <c r="R329" s="25"/>
    </row>
    <row r="330" spans="1:18" ht="18" customHeight="1" x14ac:dyDescent="0.25">
      <c r="A330" s="25"/>
      <c r="C330" s="156" t="s">
        <v>42</v>
      </c>
      <c r="D330" s="108"/>
      <c r="E330" s="202"/>
      <c r="F330" s="15" t="s">
        <v>44</v>
      </c>
      <c r="G330" s="63"/>
      <c r="H330" s="15"/>
      <c r="I330" s="78">
        <v>8</v>
      </c>
      <c r="J330" s="259" t="s">
        <v>43</v>
      </c>
      <c r="R330" s="25"/>
    </row>
    <row r="331" spans="1:18" ht="18" customHeight="1" x14ac:dyDescent="0.25">
      <c r="A331" s="25"/>
      <c r="C331" s="156" t="s">
        <v>49</v>
      </c>
      <c r="D331" s="108"/>
      <c r="E331" s="220"/>
      <c r="F331" s="15" t="s">
        <v>21</v>
      </c>
      <c r="G331" s="63"/>
      <c r="H331" s="15"/>
      <c r="I331" s="92">
        <v>25.15</v>
      </c>
      <c r="J331" s="259" t="s">
        <v>50</v>
      </c>
      <c r="R331" s="25"/>
    </row>
    <row r="332" spans="1:18" ht="18" customHeight="1" x14ac:dyDescent="0.25">
      <c r="A332" s="25"/>
      <c r="C332" s="156" t="s">
        <v>56</v>
      </c>
      <c r="D332" s="108"/>
      <c r="E332" s="220"/>
      <c r="F332" s="15" t="s">
        <v>21</v>
      </c>
      <c r="G332" s="63"/>
      <c r="H332" s="15"/>
      <c r="I332" s="92">
        <v>25.15</v>
      </c>
      <c r="J332" s="259" t="s">
        <v>57</v>
      </c>
      <c r="R332" s="25"/>
    </row>
    <row r="333" spans="1:18" ht="18" customHeight="1" thickBot="1" x14ac:dyDescent="0.3">
      <c r="A333" s="25"/>
      <c r="C333" s="157" t="s">
        <v>63</v>
      </c>
      <c r="D333" s="150"/>
      <c r="E333" s="235"/>
      <c r="F333" s="151"/>
      <c r="G333" s="152"/>
      <c r="H333" s="151"/>
      <c r="I333" s="154" t="s">
        <v>136</v>
      </c>
      <c r="J333" s="260" t="s">
        <v>64</v>
      </c>
      <c r="R333" s="25"/>
    </row>
    <row r="334" spans="1:18" ht="18" customHeight="1" thickTop="1" x14ac:dyDescent="0.25">
      <c r="A334" s="25"/>
      <c r="E334" s="206"/>
      <c r="J334" s="239"/>
      <c r="R334" s="25"/>
    </row>
    <row r="335" spans="1:18" ht="18" customHeight="1" x14ac:dyDescent="0.25">
      <c r="A335" s="25"/>
      <c r="E335" s="206"/>
      <c r="J335" s="239"/>
      <c r="R335" s="25"/>
    </row>
    <row r="336" spans="1:18" ht="18" customHeight="1" thickBot="1" x14ac:dyDescent="0.3">
      <c r="A336" s="25"/>
      <c r="C336" s="145" t="s">
        <v>261</v>
      </c>
      <c r="E336" s="206"/>
      <c r="J336" s="239"/>
      <c r="R336" s="25"/>
    </row>
    <row r="337" spans="1:18" ht="18" customHeight="1" thickTop="1" x14ac:dyDescent="0.25">
      <c r="A337" s="25"/>
      <c r="C337" s="155" t="s">
        <v>241</v>
      </c>
      <c r="D337" s="147"/>
      <c r="E337" s="234"/>
      <c r="F337" s="148"/>
      <c r="G337" s="149"/>
      <c r="H337" s="148"/>
      <c r="I337" s="153" t="s">
        <v>155</v>
      </c>
      <c r="J337" s="258"/>
      <c r="R337" s="25"/>
    </row>
    <row r="338" spans="1:18" ht="18" customHeight="1" x14ac:dyDescent="0.25">
      <c r="A338" s="25"/>
      <c r="C338" s="156" t="s">
        <v>12</v>
      </c>
      <c r="D338" s="108"/>
      <c r="E338" s="202"/>
      <c r="F338" s="15"/>
      <c r="G338" s="41"/>
      <c r="H338" s="15"/>
      <c r="I338" s="78" t="s">
        <v>250</v>
      </c>
      <c r="J338" s="259"/>
      <c r="R338" s="25"/>
    </row>
    <row r="339" spans="1:18" ht="18" customHeight="1" x14ac:dyDescent="0.25">
      <c r="A339" s="25"/>
      <c r="C339" s="156" t="s">
        <v>16</v>
      </c>
      <c r="D339" s="108"/>
      <c r="E339" s="202"/>
      <c r="F339" s="15"/>
      <c r="G339" s="41"/>
      <c r="H339" s="15"/>
      <c r="I339" s="78" t="s">
        <v>160</v>
      </c>
      <c r="J339" s="259"/>
      <c r="R339" s="25"/>
    </row>
    <row r="340" spans="1:18" ht="18" customHeight="1" x14ac:dyDescent="0.25">
      <c r="A340" s="25"/>
      <c r="C340" s="156" t="s">
        <v>236</v>
      </c>
      <c r="D340" s="108"/>
      <c r="E340" s="202"/>
      <c r="F340" s="15"/>
      <c r="G340" s="41"/>
      <c r="H340" s="15"/>
      <c r="I340" s="78" t="s">
        <v>242</v>
      </c>
      <c r="J340" s="259"/>
      <c r="R340" s="25"/>
    </row>
    <row r="341" spans="1:18" ht="18" customHeight="1" x14ac:dyDescent="0.25">
      <c r="A341" s="25"/>
      <c r="C341" s="156" t="s">
        <v>25</v>
      </c>
      <c r="D341" s="108"/>
      <c r="E341" s="202"/>
      <c r="F341" s="15"/>
      <c r="G341" s="63"/>
      <c r="H341" s="15"/>
      <c r="I341" s="78" t="s">
        <v>238</v>
      </c>
      <c r="J341" s="259"/>
      <c r="R341" s="25"/>
    </row>
    <row r="342" spans="1:18" ht="18" customHeight="1" x14ac:dyDescent="0.25">
      <c r="A342" s="25"/>
      <c r="C342" s="156" t="s">
        <v>30</v>
      </c>
      <c r="D342" s="108"/>
      <c r="E342" s="202"/>
      <c r="F342" s="15"/>
      <c r="G342" s="63"/>
      <c r="H342" s="15"/>
      <c r="I342" s="78">
        <v>2000</v>
      </c>
      <c r="J342" s="259"/>
      <c r="R342" s="25"/>
    </row>
    <row r="343" spans="1:18" ht="18" customHeight="1" x14ac:dyDescent="0.25">
      <c r="A343" s="25"/>
      <c r="C343" s="156" t="s">
        <v>37</v>
      </c>
      <c r="D343" s="108"/>
      <c r="E343" s="202"/>
      <c r="F343" s="15" t="s">
        <v>38</v>
      </c>
      <c r="G343" s="63"/>
      <c r="H343" s="15"/>
      <c r="I343" s="78">
        <v>132</v>
      </c>
      <c r="J343" s="259"/>
      <c r="R343" s="25"/>
    </row>
    <row r="344" spans="1:18" ht="18" customHeight="1" x14ac:dyDescent="0.25">
      <c r="A344" s="25"/>
      <c r="C344" s="156" t="s">
        <v>42</v>
      </c>
      <c r="D344" s="108"/>
      <c r="E344" s="202"/>
      <c r="F344" s="15" t="s">
        <v>44</v>
      </c>
      <c r="G344" s="63"/>
      <c r="H344" s="15"/>
      <c r="I344" s="78">
        <v>8</v>
      </c>
      <c r="J344" s="259" t="s">
        <v>43</v>
      </c>
      <c r="R344" s="25"/>
    </row>
    <row r="345" spans="1:18" ht="18" customHeight="1" x14ac:dyDescent="0.25">
      <c r="A345" s="25"/>
      <c r="C345" s="156" t="s">
        <v>49</v>
      </c>
      <c r="D345" s="108"/>
      <c r="E345" s="220"/>
      <c r="F345" s="15" t="s">
        <v>21</v>
      </c>
      <c r="G345" s="63"/>
      <c r="H345" s="15"/>
      <c r="I345" s="92">
        <v>25.15</v>
      </c>
      <c r="J345" s="259" t="s">
        <v>50</v>
      </c>
      <c r="R345" s="25"/>
    </row>
    <row r="346" spans="1:18" ht="18" customHeight="1" x14ac:dyDescent="0.25">
      <c r="A346" s="25"/>
      <c r="C346" s="156" t="s">
        <v>56</v>
      </c>
      <c r="D346" s="108"/>
      <c r="E346" s="220"/>
      <c r="F346" s="15" t="s">
        <v>21</v>
      </c>
      <c r="G346" s="63"/>
      <c r="H346" s="15"/>
      <c r="I346" s="92">
        <v>25.15</v>
      </c>
      <c r="J346" s="259" t="s">
        <v>57</v>
      </c>
      <c r="R346" s="25"/>
    </row>
    <row r="347" spans="1:18" ht="18" customHeight="1" thickBot="1" x14ac:dyDescent="0.3">
      <c r="A347" s="25"/>
      <c r="C347" s="157" t="s">
        <v>63</v>
      </c>
      <c r="D347" s="150"/>
      <c r="E347" s="235"/>
      <c r="F347" s="151"/>
      <c r="G347" s="152"/>
      <c r="H347" s="151"/>
      <c r="I347" s="154" t="s">
        <v>136</v>
      </c>
      <c r="J347" s="260" t="s">
        <v>64</v>
      </c>
      <c r="R347" s="25"/>
    </row>
    <row r="348" spans="1:18" ht="18" customHeight="1" thickTop="1" x14ac:dyDescent="0.25">
      <c r="A348" s="25"/>
      <c r="E348" s="37"/>
      <c r="R348" s="25"/>
    </row>
    <row r="349" spans="1:18" ht="18" customHeight="1" x14ac:dyDescent="0.25">
      <c r="A349" s="25"/>
      <c r="R349" s="25"/>
    </row>
    <row r="350" spans="1:18" ht="18" customHeight="1" x14ac:dyDescent="0.25">
      <c r="A350" s="25"/>
      <c r="B350" s="25"/>
      <c r="C350" s="25"/>
      <c r="D350" s="25"/>
      <c r="E350" s="25"/>
      <c r="F350" s="25"/>
      <c r="G350" s="26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1:18" ht="18" customHeight="1" x14ac:dyDescent="0.25">
      <c r="A351" s="25"/>
      <c r="B351" s="25"/>
      <c r="C351" s="25"/>
      <c r="D351" s="25"/>
      <c r="E351" s="25"/>
      <c r="F351" s="25"/>
      <c r="G351" s="26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1:18" ht="18" customHeight="1" x14ac:dyDescent="0.25"/>
    <row r="353" ht="18" customHeight="1" x14ac:dyDescent="0.25"/>
    <row r="354" ht="18" customHeight="1" x14ac:dyDescent="0.25"/>
  </sheetData>
  <dataConsolidate/>
  <phoneticPr fontId="2" type="noConversion"/>
  <dataValidations count="12">
    <dataValidation type="list" allowBlank="1" showInputMessage="1" showErrorMessage="1" sqref="G21 G30 G41 G58:G59 G70:G72 G62:G65 G55 G75:G84 G128:G133 G142:G168 G183 G187:G193 G197 G201:G207 G211 G215:G221 G225 G229:G235 G239 G243:G249 G253 G257:G263 G267 G271:G277 G281 G285:G291 G295 G299:G305 G309 G313:G319 G323 G327:G333 G337 G341:G347 G89:G99 G102:G103 G107:G108 G113" xr:uid="{E6FAFE6B-6417-4243-A1FD-1536ECB237F1}">
      <formula1>Ersatzwert</formula1>
    </dataValidation>
    <dataValidation type="list" allowBlank="1" showInputMessage="1" showErrorMessage="1" sqref="E21 E30 E154 E163 E58" xr:uid="{CC98D325-C569-4B58-A2BB-06865ED5050D}">
      <formula1>JaNein</formula1>
    </dataValidation>
    <dataValidation type="list" allowBlank="1" showInputMessage="1" showErrorMessage="1" sqref="E28" xr:uid="{6736EF9F-AF79-431D-8439-D0909D38DC60}">
      <formula1>Land</formula1>
    </dataValidation>
    <dataValidation type="list" allowBlank="1" showInputMessage="1" showErrorMessage="1" sqref="E37" xr:uid="{08B74DF9-4267-4136-BB94-EBEBE070B58B}">
      <formula1>Status</formula1>
    </dataValidation>
    <dataValidation type="list" allowBlank="1" showInputMessage="1" showErrorMessage="1" sqref="E147" xr:uid="{50E7AC73-CD26-4D4B-AB62-87697CD1635D}">
      <formula1>Ansaugfilter</formula1>
    </dataValidation>
    <dataValidation type="list" allowBlank="1" showInputMessage="1" showErrorMessage="1" sqref="E149:E151" xr:uid="{D9603318-FCAB-4E47-A653-5DFA333FA9CB}">
      <formula1>Druckluftqualität</formula1>
    </dataValidation>
    <dataValidation type="list" allowBlank="1" showInputMessage="1" showErrorMessage="1" sqref="E155" xr:uid="{414BCAE1-1823-48A0-973E-C18D4611606B}">
      <formula1>Steuerungstyp</formula1>
    </dataValidation>
    <dataValidation type="list" allowBlank="1" showInputMessage="1" showErrorMessage="1" sqref="E167" xr:uid="{4B9F1FFF-6803-4E20-9645-882186A55983}">
      <formula1>Ansaugluft</formula1>
    </dataValidation>
    <dataValidation type="list" allowBlank="1" showInputMessage="1" showErrorMessage="1" sqref="E168" xr:uid="{BE83D5CD-B27B-434B-85E4-9EFED10D147E}">
      <formula1>Raumdruck</formula1>
    </dataValidation>
    <dataValidation type="list" allowBlank="1" showInputMessage="1" showErrorMessage="1" sqref="E184 E198 E212 E226 E240 E254 E268 E282 E296 E310 E324 E338" xr:uid="{7296A058-7B30-4DEC-96B8-817CA78D7868}">
      <formula1>Hersteller</formula1>
    </dataValidation>
    <dataValidation type="list" allowBlank="1" showInputMessage="1" showErrorMessage="1" sqref="E186 E200 E214 E228 E242 E256 E270 E284 E298 E312 E326 E340" xr:uid="{4C97F0F8-EA75-4932-928B-BCFC9961AB7D}">
      <formula1>KompressorZustand</formula1>
    </dataValidation>
    <dataValidation type="list" allowBlank="1" showInputMessage="1" showErrorMessage="1" sqref="E187 E201 E215 E229 E243 E257 E271 E285 E299 E313 E327 E341" xr:uid="{9C59EE8C-412D-4970-B933-FC5978E072FD}">
      <formula1>Bauart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B300-41BA-4D86-820E-6AD82E8C347C}">
  <sheetPr codeName="Tabelle3"/>
  <dimension ref="B1:E83"/>
  <sheetViews>
    <sheetView showGridLines="0" showZeros="0" workbookViewId="0">
      <selection activeCell="E8" sqref="E8"/>
    </sheetView>
  </sheetViews>
  <sheetFormatPr baseColWidth="10" defaultColWidth="11.5703125" defaultRowHeight="15" x14ac:dyDescent="0.25"/>
  <cols>
    <col min="1" max="1" width="2.85546875" style="22" customWidth="1"/>
    <col min="2" max="2" width="35.7109375" style="266" customWidth="1"/>
    <col min="3" max="3" width="5.5703125" style="261" customWidth="1"/>
    <col min="4" max="4" width="22" style="270" customWidth="1"/>
    <col min="5" max="5" width="28.42578125" style="286" customWidth="1"/>
    <col min="6" max="16384" width="11.5703125" style="22"/>
  </cols>
  <sheetData>
    <row r="1" spans="2:5" ht="41.45" customHeight="1" thickBot="1" x14ac:dyDescent="0.45">
      <c r="B1" s="293" t="s">
        <v>274</v>
      </c>
      <c r="C1" s="290"/>
      <c r="D1" s="291"/>
      <c r="E1" s="292"/>
    </row>
    <row r="2" spans="2:5" ht="16.5" thickTop="1" thickBot="1" x14ac:dyDescent="0.3"/>
    <row r="3" spans="2:5" ht="20.25" thickTop="1" x14ac:dyDescent="0.25">
      <c r="B3" s="267" t="s">
        <v>272</v>
      </c>
      <c r="C3" s="262" t="s">
        <v>174</v>
      </c>
      <c r="D3" s="262" t="s">
        <v>175</v>
      </c>
      <c r="E3" s="274" t="s">
        <v>273</v>
      </c>
    </row>
    <row r="4" spans="2:5" ht="30" x14ac:dyDescent="0.25">
      <c r="B4" s="265" t="s">
        <v>97</v>
      </c>
      <c r="C4" s="263">
        <v>15</v>
      </c>
      <c r="D4" s="273" t="s">
        <v>169</v>
      </c>
      <c r="E4" s="287" t="e">
        <f>IF(C4&lt;&gt;"",HYPERLINK("#'Formular basisCHECK'!C"&amp;MATCH(B4,'Formular basisCHECK'!C:C,0) &amp; ":F" &amp; MATCH(B4,'Formular basisCHECK'!C:C,0),"Link zum Wert"),"")</f>
        <v>#N/A</v>
      </c>
    </row>
    <row r="5" spans="2:5" x14ac:dyDescent="0.25">
      <c r="B5" s="268" t="s">
        <v>276</v>
      </c>
      <c r="C5" s="263">
        <v>12</v>
      </c>
      <c r="D5" s="271">
        <v>2</v>
      </c>
      <c r="E5" s="288" t="str">
        <f>IF(C5&lt;&gt;"",HYPERLINK("#'Formular basisCHECK'!C"&amp;MATCH(B5,'Formular basisCHECK'!C:C,0) &amp; ":F" &amp; MATCH(B5,'Formular basisCHECK'!C:C,0),"Link zum Wert"),"")</f>
        <v>Link zum Wert</v>
      </c>
    </row>
    <row r="6" spans="2:5" x14ac:dyDescent="0.25">
      <c r="B6" s="268" t="s">
        <v>85</v>
      </c>
      <c r="C6" s="263">
        <v>13</v>
      </c>
      <c r="D6" s="271">
        <v>45</v>
      </c>
      <c r="E6" s="288" t="str">
        <f>IF(C6&lt;&gt;"",HYPERLINK("#'Formular basisCHECK'!C"&amp;MATCH(B6,'Formular basisCHECK'!C:C,0) &amp; ":F" &amp; MATCH(B6,'Formular basisCHECK'!C:C,0),"Link zum Wert"),"")</f>
        <v>Link zum Wert</v>
      </c>
    </row>
    <row r="7" spans="2:5" x14ac:dyDescent="0.25">
      <c r="B7" s="268" t="s">
        <v>88</v>
      </c>
      <c r="C7" s="263">
        <v>14</v>
      </c>
      <c r="D7" s="271">
        <v>5.4000000000000001E-4</v>
      </c>
      <c r="E7" s="288" t="str">
        <f>IF(C7&lt;&gt;"",HYPERLINK("#'Formular basisCHECK'!C"&amp;MATCH(B7,'Formular basisCHECK'!C:C,0) &amp; ":F" &amp; MATCH(B7,'Formular basisCHECK'!C:C,0),"Link zum Wert"),"")</f>
        <v>Link zum Wert</v>
      </c>
    </row>
    <row r="8" spans="2:5" x14ac:dyDescent="0.25">
      <c r="B8" s="268" t="s">
        <v>92</v>
      </c>
      <c r="C8" s="263">
        <v>15</v>
      </c>
      <c r="D8" s="271">
        <v>2.2000000000000001E-4</v>
      </c>
      <c r="E8" s="288" t="str">
        <f>IF(C8&lt;&gt;"",HYPERLINK("#'Formular basisCHECK'!C"&amp;MATCH(B8,'Formular basisCHECK'!C:C,0) &amp; ":F" &amp; MATCH(B8,'Formular basisCHECK'!C:C,0),"Link zum Wert"),"")</f>
        <v>Link zum Wert</v>
      </c>
    </row>
    <row r="9" spans="2:5" x14ac:dyDescent="0.25">
      <c r="B9" s="268" t="s">
        <v>93</v>
      </c>
      <c r="C9" s="263">
        <v>16</v>
      </c>
      <c r="D9" s="271" t="s">
        <v>275</v>
      </c>
      <c r="E9" s="288" t="str">
        <f>IF(C9&lt;&gt;"",HYPERLINK("#'Formular basisCHECK'!C"&amp;MATCH(B9,'Formular basisCHECK'!C:C,0) &amp; ":F" &amp; MATCH(B9,'Formular basisCHECK'!C:C,0),"Link zum Wert"),"")</f>
        <v>Link zum Wert</v>
      </c>
    </row>
    <row r="10" spans="2:5" x14ac:dyDescent="0.25">
      <c r="B10" s="268"/>
      <c r="C10" s="263"/>
      <c r="D10" s="271"/>
      <c r="E10" s="288" t="str">
        <f>IF(C10&lt;&gt;"",HYPERLINK("#'Formular basisCHECK'!C"&amp;MATCH(B10,'Formular basisCHECK'!C:C,0) &amp; ":F" &amp; MATCH(B10,'Formular basisCHECK'!C:C,0),"Link zum Wert"),"")</f>
        <v/>
      </c>
    </row>
    <row r="11" spans="2:5" x14ac:dyDescent="0.25">
      <c r="B11" s="268"/>
      <c r="C11" s="263"/>
      <c r="D11" s="271"/>
      <c r="E11" s="288" t="str">
        <f>IF(C11&lt;&gt;"",HYPERLINK("#'Formular basisCHECK'!C"&amp;MATCH(B11,'Formular basisCHECK'!C:C,0) &amp; ":F" &amp; MATCH(B11,'Formular basisCHECK'!C:C,0),"Link zum Wert"),"")</f>
        <v/>
      </c>
    </row>
    <row r="12" spans="2:5" x14ac:dyDescent="0.25">
      <c r="B12" s="268"/>
      <c r="C12" s="263"/>
      <c r="D12" s="271"/>
      <c r="E12" s="288" t="str">
        <f>IF(C12&lt;&gt;"",HYPERLINK("#'Formular basisCHECK'!C"&amp;MATCH(B12,'Formular basisCHECK'!C:C,0) &amp; ":F" &amp; MATCH(B12,'Formular basisCHECK'!C:C,0),"Link zum Wert"),"")</f>
        <v/>
      </c>
    </row>
    <row r="13" spans="2:5" x14ac:dyDescent="0.25">
      <c r="B13" s="268"/>
      <c r="C13" s="263"/>
      <c r="D13" s="271"/>
      <c r="E13" s="288" t="str">
        <f>IF(C13&lt;&gt;"",HYPERLINK("#'Formular basisCHECK'!C"&amp;MATCH(B13,'Formular basisCHECK'!C:C,0) &amp; ":F" &amp; MATCH(B13,'Formular basisCHECK'!C:C,0),"Link zum Wert"),"")</f>
        <v/>
      </c>
    </row>
    <row r="14" spans="2:5" x14ac:dyDescent="0.25">
      <c r="B14" s="268"/>
      <c r="C14" s="263"/>
      <c r="D14" s="271"/>
      <c r="E14" s="288" t="str">
        <f>IF(C14&lt;&gt;"",HYPERLINK("#'Formular basisCHECK'!C"&amp;MATCH(B14,'Formular basisCHECK'!C:C,0) &amp; ":F" &amp; MATCH(B14,'Formular basisCHECK'!C:C,0),"Link zum Wert"),"")</f>
        <v/>
      </c>
    </row>
    <row r="15" spans="2:5" x14ac:dyDescent="0.25">
      <c r="B15" s="268"/>
      <c r="C15" s="263"/>
      <c r="D15" s="271"/>
      <c r="E15" s="288" t="str">
        <f>IF(C15&lt;&gt;"",HYPERLINK("#'Formular basisCHECK'!C"&amp;MATCH(B15,'Formular basisCHECK'!C:C,0) &amp; ":F" &amp; MATCH(B15,'Formular basisCHECK'!C:C,0),"Link zum Wert"),"")</f>
        <v/>
      </c>
    </row>
    <row r="16" spans="2:5" x14ac:dyDescent="0.25">
      <c r="B16" s="268"/>
      <c r="C16" s="263"/>
      <c r="D16" s="271"/>
      <c r="E16" s="288" t="str">
        <f>IF(C16&lt;&gt;"",HYPERLINK("#'Formular basisCHECK'!C"&amp;MATCH(B16,'Formular basisCHECK'!C:C,0) &amp; ":F" &amp; MATCH(B16,'Formular basisCHECK'!C:C,0),"Link zum Wert"),"")</f>
        <v/>
      </c>
    </row>
    <row r="17" spans="2:5" x14ac:dyDescent="0.25">
      <c r="B17" s="268"/>
      <c r="C17" s="263"/>
      <c r="D17" s="271"/>
      <c r="E17" s="288" t="str">
        <f>IF(C17&lt;&gt;"",HYPERLINK("#'Formular basisCHECK'!C"&amp;MATCH(B17,'Formular basisCHECK'!C:C,0) &amp; ":F" &amp; MATCH(B17,'Formular basisCHECK'!C:C,0),"Link zum Wert"),"")</f>
        <v/>
      </c>
    </row>
    <row r="18" spans="2:5" x14ac:dyDescent="0.25">
      <c r="B18" s="268"/>
      <c r="C18" s="263"/>
      <c r="D18" s="271"/>
      <c r="E18" s="288" t="str">
        <f>IF(C18&lt;&gt;"",HYPERLINK("#'Formular basisCHECK'!C"&amp;MATCH(B18,'Formular basisCHECK'!C:C,0) &amp; ":F" &amp; MATCH(B18,'Formular basisCHECK'!C:C,0),"Link zum Wert"),"")</f>
        <v/>
      </c>
    </row>
    <row r="19" spans="2:5" x14ac:dyDescent="0.25">
      <c r="B19" s="268"/>
      <c r="C19" s="263"/>
      <c r="D19" s="271"/>
      <c r="E19" s="288" t="str">
        <f>IF(C19&lt;&gt;"",HYPERLINK("#'Formular basisCHECK'!C"&amp;MATCH(B19,'Formular basisCHECK'!C:C,0) &amp; ":F" &amp; MATCH(B19,'Formular basisCHECK'!C:C,0),"Link zum Wert"),"")</f>
        <v/>
      </c>
    </row>
    <row r="20" spans="2:5" x14ac:dyDescent="0.25">
      <c r="B20" s="268"/>
      <c r="C20" s="263"/>
      <c r="D20" s="271"/>
      <c r="E20" s="288" t="str">
        <f>IF(C20&lt;&gt;"",HYPERLINK("#'Formular basisCHECK'!C"&amp;MATCH(B20,'Formular basisCHECK'!C:C,0) &amp; ":F" &amp; MATCH(B20,'Formular basisCHECK'!C:C,0),"Link zum Wert"),"")</f>
        <v/>
      </c>
    </row>
    <row r="21" spans="2:5" x14ac:dyDescent="0.25">
      <c r="B21" s="268"/>
      <c r="C21" s="263"/>
      <c r="D21" s="271"/>
      <c r="E21" s="288" t="str">
        <f>IF(C21&lt;&gt;"",HYPERLINK("#'Formular basisCHECK'!C"&amp;MATCH(B21,'Formular basisCHECK'!C:C,0) &amp; ":F" &amp; MATCH(B21,'Formular basisCHECK'!C:C,0),"Link zum Wert"),"")</f>
        <v/>
      </c>
    </row>
    <row r="22" spans="2:5" x14ac:dyDescent="0.25">
      <c r="B22" s="268"/>
      <c r="C22" s="263"/>
      <c r="D22" s="271"/>
      <c r="E22" s="288" t="str">
        <f>IF(C22&lt;&gt;"",HYPERLINK("#'Formular basisCHECK'!C"&amp;MATCH(B22,'Formular basisCHECK'!C:C,0) &amp; ":F" &amp; MATCH(B22,'Formular basisCHECK'!C:C,0),"Link zum Wert"),"")</f>
        <v/>
      </c>
    </row>
    <row r="23" spans="2:5" x14ac:dyDescent="0.25">
      <c r="B23" s="268"/>
      <c r="C23" s="263"/>
      <c r="D23" s="271"/>
      <c r="E23" s="288" t="str">
        <f>IF(C23&lt;&gt;"",HYPERLINK("#'Formular basisCHECK'!C"&amp;MATCH(B23,'Formular basisCHECK'!C:C,0) &amp; ":F" &amp; MATCH(B23,'Formular basisCHECK'!C:C,0),"Link zum Wert"),"")</f>
        <v/>
      </c>
    </row>
    <row r="24" spans="2:5" x14ac:dyDescent="0.25">
      <c r="B24" s="268"/>
      <c r="C24" s="263"/>
      <c r="D24" s="271"/>
      <c r="E24" s="288" t="str">
        <f>IF(C24&lt;&gt;"",HYPERLINK("#'Formular basisCHECK'!C"&amp;MATCH(B24,'Formular basisCHECK'!C:C,0) &amp; ":F" &amp; MATCH(B24,'Formular basisCHECK'!C:C,0),"Link zum Wert"),"")</f>
        <v/>
      </c>
    </row>
    <row r="25" spans="2:5" x14ac:dyDescent="0.25">
      <c r="B25" s="268"/>
      <c r="C25" s="263"/>
      <c r="D25" s="271"/>
      <c r="E25" s="288" t="str">
        <f>IF(C25&lt;&gt;"",HYPERLINK("#'Formular basisCHECK'!C"&amp;MATCH(B25,'Formular basisCHECK'!C:C,0) &amp; ":F" &amp; MATCH(B25,'Formular basisCHECK'!C:C,0),"Link zum Wert"),"")</f>
        <v/>
      </c>
    </row>
    <row r="26" spans="2:5" x14ac:dyDescent="0.25">
      <c r="B26" s="268"/>
      <c r="C26" s="263"/>
      <c r="D26" s="271"/>
      <c r="E26" s="288" t="str">
        <f>IF(C26&lt;&gt;"",HYPERLINK("#'Formular basisCHECK'!C"&amp;MATCH(B26,'Formular basisCHECK'!C:C,0) &amp; ":F" &amp; MATCH(B26,'Formular basisCHECK'!C:C,0),"Link zum Wert"),"")</f>
        <v/>
      </c>
    </row>
    <row r="27" spans="2:5" x14ac:dyDescent="0.25">
      <c r="B27" s="268"/>
      <c r="C27" s="263"/>
      <c r="D27" s="271"/>
      <c r="E27" s="288" t="str">
        <f>IF(C27&lt;&gt;"",HYPERLINK("#'Formular basisCHECK'!C"&amp;MATCH(B27,'Formular basisCHECK'!C:C,0) &amp; ":F" &amp; MATCH(B27,'Formular basisCHECK'!C:C,0),"Link zum Wert"),"")</f>
        <v/>
      </c>
    </row>
    <row r="28" spans="2:5" x14ac:dyDescent="0.25">
      <c r="B28" s="268"/>
      <c r="C28" s="263"/>
      <c r="D28" s="271"/>
      <c r="E28" s="288" t="str">
        <f>IF(C28&lt;&gt;"",HYPERLINK("#'Formular basisCHECK'!C"&amp;MATCH(B28,'Formular basisCHECK'!C:C,0) &amp; ":F" &amp; MATCH(B28,'Formular basisCHECK'!C:C,0),"Link zum Wert"),"")</f>
        <v/>
      </c>
    </row>
    <row r="29" spans="2:5" x14ac:dyDescent="0.25">
      <c r="B29" s="268"/>
      <c r="C29" s="263"/>
      <c r="D29" s="271"/>
      <c r="E29" s="288" t="str">
        <f>IF(C29&lt;&gt;"",HYPERLINK("#'Formular basisCHECK'!C"&amp;MATCH(B29,'Formular basisCHECK'!C:C,0) &amp; ":F" &amp; MATCH(B29,'Formular basisCHECK'!C:C,0),"Link zum Wert"),"")</f>
        <v/>
      </c>
    </row>
    <row r="30" spans="2:5" x14ac:dyDescent="0.25">
      <c r="B30" s="268"/>
      <c r="C30" s="263"/>
      <c r="D30" s="271"/>
      <c r="E30" s="288" t="str">
        <f>IF(C30&lt;&gt;"",HYPERLINK("#'Formular basisCHECK'!C"&amp;MATCH(B30,'Formular basisCHECK'!C:C,0) &amp; ":F" &amp; MATCH(B30,'Formular basisCHECK'!C:C,0),"Link zum Wert"),"")</f>
        <v/>
      </c>
    </row>
    <row r="31" spans="2:5" x14ac:dyDescent="0.25">
      <c r="B31" s="268"/>
      <c r="C31" s="263"/>
      <c r="D31" s="271"/>
      <c r="E31" s="288" t="str">
        <f>IF(C31&lt;&gt;"",HYPERLINK("#'Formular basisCHECK'!C"&amp;MATCH(B31,'Formular basisCHECK'!C:C,0) &amp; ":F" &amp; MATCH(B31,'Formular basisCHECK'!C:C,0),"Link zum Wert"),"")</f>
        <v/>
      </c>
    </row>
    <row r="32" spans="2:5" x14ac:dyDescent="0.25">
      <c r="B32" s="268"/>
      <c r="C32" s="263"/>
      <c r="D32" s="271"/>
      <c r="E32" s="288" t="str">
        <f>IF(C32&lt;&gt;"",HYPERLINK("#'Formular basisCHECK'!C"&amp;MATCH(B32,'Formular basisCHECK'!C:C,0) &amp; ":F" &amp; MATCH(B32,'Formular basisCHECK'!C:C,0),"Link zum Wert"),"")</f>
        <v/>
      </c>
    </row>
    <row r="33" spans="2:5" x14ac:dyDescent="0.25">
      <c r="B33" s="268"/>
      <c r="C33" s="263"/>
      <c r="D33" s="271"/>
      <c r="E33" s="288" t="str">
        <f>IF(C33&lt;&gt;"",HYPERLINK("#'Formular basisCHECK'!C"&amp;MATCH(B33,'Formular basisCHECK'!C:C,0) &amp; ":F" &amp; MATCH(B33,'Formular basisCHECK'!C:C,0),"Link zum Wert"),"")</f>
        <v/>
      </c>
    </row>
    <row r="34" spans="2:5" x14ac:dyDescent="0.25">
      <c r="B34" s="268"/>
      <c r="C34" s="263"/>
      <c r="D34" s="271"/>
      <c r="E34" s="288" t="str">
        <f>IF(C34&lt;&gt;"",HYPERLINK("#'Formular basisCHECK'!C"&amp;MATCH(B34,'Formular basisCHECK'!C:C,0) &amp; ":F" &amp; MATCH(B34,'Formular basisCHECK'!C:C,0),"Link zum Wert"),"")</f>
        <v/>
      </c>
    </row>
    <row r="35" spans="2:5" x14ac:dyDescent="0.25">
      <c r="B35" s="268"/>
      <c r="C35" s="263"/>
      <c r="D35" s="271"/>
      <c r="E35" s="288" t="str">
        <f>IF(C35&lt;&gt;"",HYPERLINK("#'Formular basisCHECK'!C"&amp;MATCH(B35,'Formular basisCHECK'!C:C,0) &amp; ":F" &amp; MATCH(B35,'Formular basisCHECK'!C:C,0),"Link zum Wert"),"")</f>
        <v/>
      </c>
    </row>
    <row r="36" spans="2:5" x14ac:dyDescent="0.25">
      <c r="B36" s="268"/>
      <c r="C36" s="263"/>
      <c r="D36" s="271"/>
      <c r="E36" s="288" t="str">
        <f>IF(C36&lt;&gt;"",HYPERLINK("#'Formular basisCHECK'!C"&amp;MATCH(B36,'Formular basisCHECK'!C:C,0) &amp; ":F" &amp; MATCH(B36,'Formular basisCHECK'!C:C,0),"Link zum Wert"),"")</f>
        <v/>
      </c>
    </row>
    <row r="37" spans="2:5" x14ac:dyDescent="0.25">
      <c r="B37" s="268"/>
      <c r="C37" s="263"/>
      <c r="D37" s="271"/>
      <c r="E37" s="288" t="str">
        <f>IF(C37&lt;&gt;"",HYPERLINK("#'Formular basisCHECK'!C"&amp;MATCH(B37,'Formular basisCHECK'!C:C,0) &amp; ":F" &amp; MATCH(B37,'Formular basisCHECK'!C:C,0),"Link zum Wert"),"")</f>
        <v/>
      </c>
    </row>
    <row r="38" spans="2:5" x14ac:dyDescent="0.25">
      <c r="B38" s="268"/>
      <c r="C38" s="263"/>
      <c r="D38" s="271"/>
      <c r="E38" s="288" t="str">
        <f>IF(C38&lt;&gt;"",HYPERLINK("#'Formular basisCHECK'!C"&amp;MATCH(B38,'Formular basisCHECK'!C:C,0) &amp; ":F" &amp; MATCH(B38,'Formular basisCHECK'!C:C,0),"Link zum Wert"),"")</f>
        <v/>
      </c>
    </row>
    <row r="39" spans="2:5" x14ac:dyDescent="0.25">
      <c r="B39" s="268"/>
      <c r="C39" s="263"/>
      <c r="D39" s="271"/>
      <c r="E39" s="288" t="str">
        <f>IF(C39&lt;&gt;"",HYPERLINK("#'Formular basisCHECK'!C"&amp;MATCH(B39,'Formular basisCHECK'!C:C,0) &amp; ":F" &amp; MATCH(B39,'Formular basisCHECK'!C:C,0),"Link zum Wert"),"")</f>
        <v/>
      </c>
    </row>
    <row r="40" spans="2:5" x14ac:dyDescent="0.25">
      <c r="B40" s="268"/>
      <c r="C40" s="263"/>
      <c r="D40" s="271"/>
      <c r="E40" s="288" t="str">
        <f>IF(C40&lt;&gt;"",HYPERLINK("#'Formular basisCHECK'!C"&amp;MATCH(B40,'Formular basisCHECK'!C:C,0) &amp; ":F" &amp; MATCH(B40,'Formular basisCHECK'!C:C,0),"Link zum Wert"),"")</f>
        <v/>
      </c>
    </row>
    <row r="41" spans="2:5" x14ac:dyDescent="0.25">
      <c r="B41" s="268"/>
      <c r="C41" s="263"/>
      <c r="D41" s="271"/>
      <c r="E41" s="288" t="str">
        <f>IF(C41&lt;&gt;"",HYPERLINK("#'Formular basisCHECK'!C"&amp;MATCH(B41,'Formular basisCHECK'!C:C,0) &amp; ":F" &amp; MATCH(B41,'Formular basisCHECK'!C:C,0),"Link zum Wert"),"")</f>
        <v/>
      </c>
    </row>
    <row r="42" spans="2:5" x14ac:dyDescent="0.25">
      <c r="B42" s="268"/>
      <c r="C42" s="263"/>
      <c r="D42" s="271"/>
      <c r="E42" s="288" t="str">
        <f>IF(C42&lt;&gt;"",HYPERLINK("#'Formular basisCHECK'!C"&amp;MATCH(B42,'Formular basisCHECK'!C:C,0) &amp; ":F" &amp; MATCH(B42,'Formular basisCHECK'!C:C,0),"Link zum Wert"),"")</f>
        <v/>
      </c>
    </row>
    <row r="43" spans="2:5" x14ac:dyDescent="0.25">
      <c r="B43" s="268"/>
      <c r="C43" s="263"/>
      <c r="D43" s="271"/>
      <c r="E43" s="288" t="str">
        <f>IF(C43&lt;&gt;"",HYPERLINK("#'Formular basisCHECK'!C"&amp;MATCH(B43,'Formular basisCHECK'!C:C,0) &amp; ":F" &amp; MATCH(B43,'Formular basisCHECK'!C:C,0),"Link zum Wert"),"")</f>
        <v/>
      </c>
    </row>
    <row r="44" spans="2:5" x14ac:dyDescent="0.25">
      <c r="B44" s="268"/>
      <c r="C44" s="263"/>
      <c r="D44" s="271"/>
      <c r="E44" s="288" t="str">
        <f>IF(C44&lt;&gt;"",HYPERLINK("#'Formular basisCHECK'!C"&amp;MATCH(B44,'Formular basisCHECK'!C:C,0) &amp; ":F" &amp; MATCH(B44,'Formular basisCHECK'!C:C,0),"Link zum Wert"),"")</f>
        <v/>
      </c>
    </row>
    <row r="45" spans="2:5" x14ac:dyDescent="0.25">
      <c r="B45" s="268"/>
      <c r="C45" s="263"/>
      <c r="D45" s="271"/>
      <c r="E45" s="288" t="str">
        <f>IF(C45&lt;&gt;"",HYPERLINK("#'Formular basisCHECK'!C"&amp;MATCH(B45,'Formular basisCHECK'!C:C,0) &amp; ":F" &amp; MATCH(B45,'Formular basisCHECK'!C:C,0),"Link zum Wert"),"")</f>
        <v/>
      </c>
    </row>
    <row r="46" spans="2:5" x14ac:dyDescent="0.25">
      <c r="B46" s="268"/>
      <c r="C46" s="263"/>
      <c r="D46" s="271"/>
      <c r="E46" s="288" t="str">
        <f>IF(C46&lt;&gt;"",HYPERLINK("#'Formular basisCHECK'!C"&amp;MATCH(B46,'Formular basisCHECK'!C:C,0) &amp; ":F" &amp; MATCH(B46,'Formular basisCHECK'!C:C,0),"Link zum Wert"),"")</f>
        <v/>
      </c>
    </row>
    <row r="47" spans="2:5" x14ac:dyDescent="0.25">
      <c r="B47" s="268"/>
      <c r="C47" s="263"/>
      <c r="D47" s="271"/>
      <c r="E47" s="288" t="str">
        <f>IF(C47&lt;&gt;"",HYPERLINK("#'Formular basisCHECK'!C"&amp;MATCH(B47,'Formular basisCHECK'!C:C,0) &amp; ":F" &amp; MATCH(B47,'Formular basisCHECK'!C:C,0),"Link zum Wert"),"")</f>
        <v/>
      </c>
    </row>
    <row r="48" spans="2:5" x14ac:dyDescent="0.25">
      <c r="B48" s="268"/>
      <c r="C48" s="263"/>
      <c r="D48" s="271"/>
      <c r="E48" s="288" t="str">
        <f>IF(C48&lt;&gt;"",HYPERLINK("#'Formular basisCHECK'!C"&amp;MATCH(B48,'Formular basisCHECK'!C:C,0) &amp; ":F" &amp; MATCH(B48,'Formular basisCHECK'!C:C,0),"Link zum Wert"),"")</f>
        <v/>
      </c>
    </row>
    <row r="49" spans="2:5" x14ac:dyDescent="0.25">
      <c r="B49" s="268"/>
      <c r="C49" s="263"/>
      <c r="D49" s="271"/>
      <c r="E49" s="288" t="str">
        <f>IF(C49&lt;&gt;"",HYPERLINK("#'Formular basisCHECK'!C"&amp;MATCH(B49,'Formular basisCHECK'!C:C,0) &amp; ":F" &amp; MATCH(B49,'Formular basisCHECK'!C:C,0),"Link zum Wert"),"")</f>
        <v/>
      </c>
    </row>
    <row r="50" spans="2:5" x14ac:dyDescent="0.25">
      <c r="B50" s="268"/>
      <c r="C50" s="263"/>
      <c r="D50" s="271"/>
      <c r="E50" s="288" t="str">
        <f>IF(C50&lt;&gt;"",HYPERLINK("#'Formular basisCHECK'!C"&amp;MATCH(B50,'Formular basisCHECK'!C:C,0) &amp; ":F" &amp; MATCH(B50,'Formular basisCHECK'!C:C,0),"Link zum Wert"),"")</f>
        <v/>
      </c>
    </row>
    <row r="51" spans="2:5" x14ac:dyDescent="0.25">
      <c r="B51" s="268"/>
      <c r="C51" s="263"/>
      <c r="D51" s="271"/>
      <c r="E51" s="288" t="str">
        <f>IF(C51&lt;&gt;"",HYPERLINK("#'Formular basisCHECK'!C"&amp;MATCH(B51,'Formular basisCHECK'!C:C,0) &amp; ":F" &amp; MATCH(B51,'Formular basisCHECK'!C:C,0),"Link zum Wert"),"")</f>
        <v/>
      </c>
    </row>
    <row r="52" spans="2:5" x14ac:dyDescent="0.25">
      <c r="B52" s="268"/>
      <c r="C52" s="263"/>
      <c r="D52" s="271"/>
      <c r="E52" s="288" t="str">
        <f>IF(C52&lt;&gt;"",HYPERLINK("#'Formular basisCHECK'!C"&amp;MATCH(B52,'Formular basisCHECK'!C:C,0) &amp; ":F" &amp; MATCH(B52,'Formular basisCHECK'!C:C,0),"Link zum Wert"),"")</f>
        <v/>
      </c>
    </row>
    <row r="53" spans="2:5" x14ac:dyDescent="0.25">
      <c r="B53" s="268"/>
      <c r="C53" s="263"/>
      <c r="D53" s="271"/>
      <c r="E53" s="288" t="str">
        <f>IF(C53&lt;&gt;"",HYPERLINK("#'Formular basisCHECK'!C"&amp;MATCH(B53,'Formular basisCHECK'!C:C,0) &amp; ":F" &amp; MATCH(B53,'Formular basisCHECK'!C:C,0),"Link zum Wert"),"")</f>
        <v/>
      </c>
    </row>
    <row r="54" spans="2:5" x14ac:dyDescent="0.25">
      <c r="B54" s="268"/>
      <c r="C54" s="263"/>
      <c r="D54" s="271"/>
      <c r="E54" s="288" t="str">
        <f>IF(C54&lt;&gt;"",HYPERLINK("#'Formular basisCHECK'!C"&amp;MATCH(B54,'Formular basisCHECK'!C:C,0) &amp; ":F" &amp; MATCH(B54,'Formular basisCHECK'!C:C,0),"Link zum Wert"),"")</f>
        <v/>
      </c>
    </row>
    <row r="55" spans="2:5" x14ac:dyDescent="0.25">
      <c r="B55" s="268"/>
      <c r="C55" s="263"/>
      <c r="D55" s="271"/>
      <c r="E55" s="288" t="str">
        <f>IF(C55&lt;&gt;"",HYPERLINK("#'Formular basisCHECK'!C"&amp;MATCH(B55,'Formular basisCHECK'!C:C,0) &amp; ":F" &amp; MATCH(B55,'Formular basisCHECK'!C:C,0),"Link zum Wert"),"")</f>
        <v/>
      </c>
    </row>
    <row r="56" spans="2:5" x14ac:dyDescent="0.25">
      <c r="B56" s="268"/>
      <c r="C56" s="263"/>
      <c r="D56" s="271"/>
      <c r="E56" s="288" t="str">
        <f>IF(C56&lt;&gt;"",HYPERLINK("#'Formular basisCHECK'!C"&amp;MATCH(B56,'Formular basisCHECK'!C:C,0) &amp; ":F" &amp; MATCH(B56,'Formular basisCHECK'!C:C,0),"Link zum Wert"),"")</f>
        <v/>
      </c>
    </row>
    <row r="57" spans="2:5" x14ac:dyDescent="0.25">
      <c r="B57" s="268"/>
      <c r="C57" s="263"/>
      <c r="D57" s="271"/>
      <c r="E57" s="288" t="str">
        <f>IF(C57&lt;&gt;"",HYPERLINK("#'Formular basisCHECK'!C"&amp;MATCH(B57,'Formular basisCHECK'!C:C,0) &amp; ":F" &amp; MATCH(B57,'Formular basisCHECK'!C:C,0),"Link zum Wert"),"")</f>
        <v/>
      </c>
    </row>
    <row r="58" spans="2:5" x14ac:dyDescent="0.25">
      <c r="B58" s="268"/>
      <c r="C58" s="263"/>
      <c r="D58" s="271"/>
      <c r="E58" s="288" t="str">
        <f>IF(C58&lt;&gt;"",HYPERLINK("#'Formular basisCHECK'!C"&amp;MATCH(B58,'Formular basisCHECK'!C:C,0) &amp; ":F" &amp; MATCH(B58,'Formular basisCHECK'!C:C,0),"Link zum Wert"),"")</f>
        <v/>
      </c>
    </row>
    <row r="59" spans="2:5" x14ac:dyDescent="0.25">
      <c r="B59" s="268"/>
      <c r="C59" s="263"/>
      <c r="D59" s="271"/>
      <c r="E59" s="288" t="str">
        <f>IF(C59&lt;&gt;"",HYPERLINK("#'Formular basisCHECK'!C"&amp;MATCH(B59,'Formular basisCHECK'!C:C,0) &amp; ":F" &amp; MATCH(B59,'Formular basisCHECK'!C:C,0),"Link zum Wert"),"")</f>
        <v/>
      </c>
    </row>
    <row r="60" spans="2:5" x14ac:dyDescent="0.25">
      <c r="B60" s="268"/>
      <c r="C60" s="263"/>
      <c r="D60" s="271"/>
      <c r="E60" s="288" t="str">
        <f>IF(C60&lt;&gt;"",HYPERLINK("#'Formular basisCHECK'!C"&amp;MATCH(B60,'Formular basisCHECK'!C:C,0) &amp; ":F" &amp; MATCH(B60,'Formular basisCHECK'!C:C,0),"Link zum Wert"),"")</f>
        <v/>
      </c>
    </row>
    <row r="61" spans="2:5" x14ac:dyDescent="0.25">
      <c r="B61" s="268"/>
      <c r="C61" s="263"/>
      <c r="D61" s="271"/>
      <c r="E61" s="288" t="str">
        <f>IF(C61&lt;&gt;"",HYPERLINK("#'Formular basisCHECK'!C"&amp;MATCH(B61,'Formular basisCHECK'!C:C,0) &amp; ":F" &amp; MATCH(B61,'Formular basisCHECK'!C:C,0),"Link zum Wert"),"")</f>
        <v/>
      </c>
    </row>
    <row r="62" spans="2:5" x14ac:dyDescent="0.25">
      <c r="B62" s="268"/>
      <c r="C62" s="263"/>
      <c r="D62" s="271"/>
      <c r="E62" s="288" t="str">
        <f>IF(C62&lt;&gt;"",HYPERLINK("#'Formular basisCHECK'!C"&amp;MATCH(B62,'Formular basisCHECK'!C:C,0) &amp; ":F" &amp; MATCH(B62,'Formular basisCHECK'!C:C,0),"Link zum Wert"),"")</f>
        <v/>
      </c>
    </row>
    <row r="63" spans="2:5" x14ac:dyDescent="0.25">
      <c r="B63" s="268"/>
      <c r="C63" s="263"/>
      <c r="D63" s="271"/>
      <c r="E63" s="288" t="str">
        <f>IF(C63&lt;&gt;"",HYPERLINK("#'Formular basisCHECK'!C"&amp;MATCH(B63,'Formular basisCHECK'!C:C,0) &amp; ":F" &amp; MATCH(B63,'Formular basisCHECK'!C:C,0),"Link zum Wert"),"")</f>
        <v/>
      </c>
    </row>
    <row r="64" spans="2:5" x14ac:dyDescent="0.25">
      <c r="B64" s="268"/>
      <c r="C64" s="263"/>
      <c r="D64" s="271"/>
      <c r="E64" s="288" t="str">
        <f>IF(C64&lt;&gt;"",HYPERLINK("#'Formular basisCHECK'!C"&amp;MATCH(B64,'Formular basisCHECK'!C:C,0) &amp; ":F" &amp; MATCH(B64,'Formular basisCHECK'!C:C,0),"Link zum Wert"),"")</f>
        <v/>
      </c>
    </row>
    <row r="65" spans="2:5" x14ac:dyDescent="0.25">
      <c r="B65" s="268"/>
      <c r="C65" s="263"/>
      <c r="D65" s="271"/>
      <c r="E65" s="288" t="str">
        <f>IF(C65&lt;&gt;"",HYPERLINK("#'Formular basisCHECK'!C"&amp;MATCH(B65,'Formular basisCHECK'!C:C,0) &amp; ":F" &amp; MATCH(B65,'Formular basisCHECK'!C:C,0),"Link zum Wert"),"")</f>
        <v/>
      </c>
    </row>
    <row r="66" spans="2:5" x14ac:dyDescent="0.25">
      <c r="B66" s="268"/>
      <c r="C66" s="263"/>
      <c r="D66" s="271"/>
      <c r="E66" s="288" t="str">
        <f>IF(C66&lt;&gt;"",HYPERLINK("#'Formular basisCHECK'!C"&amp;MATCH(B66,'Formular basisCHECK'!C:C,0) &amp; ":F" &amp; MATCH(B66,'Formular basisCHECK'!C:C,0),"Link zum Wert"),"")</f>
        <v/>
      </c>
    </row>
    <row r="67" spans="2:5" x14ac:dyDescent="0.25">
      <c r="B67" s="268"/>
      <c r="C67" s="263"/>
      <c r="D67" s="271"/>
      <c r="E67" s="288" t="str">
        <f>IF(C67&lt;&gt;"",HYPERLINK("#'Formular basisCHECK'!C"&amp;MATCH(B67,'Formular basisCHECK'!C:C,0) &amp; ":F" &amp; MATCH(B67,'Formular basisCHECK'!C:C,0),"Link zum Wert"),"")</f>
        <v/>
      </c>
    </row>
    <row r="68" spans="2:5" x14ac:dyDescent="0.25">
      <c r="B68" s="268"/>
      <c r="C68" s="263"/>
      <c r="D68" s="271"/>
      <c r="E68" s="288" t="str">
        <f>IF(C68&lt;&gt;"",HYPERLINK("#'Formular basisCHECK'!C"&amp;MATCH(B68,'Formular basisCHECK'!C:C,0) &amp; ":F" &amp; MATCH(B68,'Formular basisCHECK'!C:C,0),"Link zum Wert"),"")</f>
        <v/>
      </c>
    </row>
    <row r="69" spans="2:5" x14ac:dyDescent="0.25">
      <c r="B69" s="268"/>
      <c r="C69" s="263"/>
      <c r="D69" s="271"/>
      <c r="E69" s="288" t="str">
        <f>IF(C69&lt;&gt;"",HYPERLINK("#'Formular basisCHECK'!C"&amp;MATCH(B69,'Formular basisCHECK'!C:C,0) &amp; ":F" &amp; MATCH(B69,'Formular basisCHECK'!C:C,0),"Link zum Wert"),"")</f>
        <v/>
      </c>
    </row>
    <row r="70" spans="2:5" x14ac:dyDescent="0.25">
      <c r="B70" s="268"/>
      <c r="C70" s="263"/>
      <c r="D70" s="271"/>
      <c r="E70" s="288" t="str">
        <f>IF(C70&lt;&gt;"",HYPERLINK("#'Formular basisCHECK'!C"&amp;MATCH(B70,'Formular basisCHECK'!C:C,0) &amp; ":F" &amp; MATCH(B70,'Formular basisCHECK'!C:C,0),"Link zum Wert"),"")</f>
        <v/>
      </c>
    </row>
    <row r="71" spans="2:5" x14ac:dyDescent="0.25">
      <c r="B71" s="268"/>
      <c r="C71" s="263"/>
      <c r="D71" s="271"/>
      <c r="E71" s="288" t="str">
        <f>IF(C71&lt;&gt;"",HYPERLINK("#'Formular basisCHECK'!C"&amp;MATCH(B71,'Formular basisCHECK'!C:C,0) &amp; ":F" &amp; MATCH(B71,'Formular basisCHECK'!C:C,0),"Link zum Wert"),"")</f>
        <v/>
      </c>
    </row>
    <row r="72" spans="2:5" x14ac:dyDescent="0.25">
      <c r="B72" s="268"/>
      <c r="C72" s="263"/>
      <c r="D72" s="271"/>
      <c r="E72" s="288" t="str">
        <f>IF(C72&lt;&gt;"",HYPERLINK("#'Formular basisCHECK'!C"&amp;MATCH(B72,'Formular basisCHECK'!C:C,0) &amp; ":F" &amp; MATCH(B72,'Formular basisCHECK'!C:C,0),"Link zum Wert"),"")</f>
        <v/>
      </c>
    </row>
    <row r="73" spans="2:5" x14ac:dyDescent="0.25">
      <c r="B73" s="268"/>
      <c r="C73" s="263"/>
      <c r="D73" s="271"/>
      <c r="E73" s="288" t="str">
        <f>IF(C73&lt;&gt;"",HYPERLINK("#'Formular basisCHECK'!C"&amp;MATCH(B73,'Formular basisCHECK'!C:C,0) &amp; ":F" &amp; MATCH(B73,'Formular basisCHECK'!C:C,0),"Link zum Wert"),"")</f>
        <v/>
      </c>
    </row>
    <row r="74" spans="2:5" x14ac:dyDescent="0.25">
      <c r="B74" s="268"/>
      <c r="C74" s="263"/>
      <c r="D74" s="271"/>
      <c r="E74" s="288" t="str">
        <f>IF(C74&lt;&gt;"",HYPERLINK("#'Formular basisCHECK'!C"&amp;MATCH(B74,'Formular basisCHECK'!C:C,0) &amp; ":F" &amp; MATCH(B74,'Formular basisCHECK'!C:C,0),"Link zum Wert"),"")</f>
        <v/>
      </c>
    </row>
    <row r="75" spans="2:5" x14ac:dyDescent="0.25">
      <c r="B75" s="268"/>
      <c r="C75" s="263"/>
      <c r="D75" s="271"/>
      <c r="E75" s="288" t="str">
        <f>IF(C75&lt;&gt;"",HYPERLINK("#'Formular basisCHECK'!C"&amp;MATCH(B75,'Formular basisCHECK'!C:C,0) &amp; ":F" &amp; MATCH(B75,'Formular basisCHECK'!C:C,0),"Link zum Wert"),"")</f>
        <v/>
      </c>
    </row>
    <row r="76" spans="2:5" x14ac:dyDescent="0.25">
      <c r="B76" s="268"/>
      <c r="C76" s="263"/>
      <c r="D76" s="271"/>
      <c r="E76" s="288" t="str">
        <f>IF(C76&lt;&gt;"",HYPERLINK("#'Formular basisCHECK'!C"&amp;MATCH(B76,'Formular basisCHECK'!C:C,0) &amp; ":F" &amp; MATCH(B76,'Formular basisCHECK'!C:C,0),"Link zum Wert"),"")</f>
        <v/>
      </c>
    </row>
    <row r="77" spans="2:5" x14ac:dyDescent="0.25">
      <c r="B77" s="268"/>
      <c r="C77" s="263"/>
      <c r="D77" s="271"/>
      <c r="E77" s="288" t="str">
        <f>IF(C77&lt;&gt;"",HYPERLINK("#'Formular basisCHECK'!C"&amp;MATCH(B77,'Formular basisCHECK'!C:C,0) &amp; ":F" &amp; MATCH(B77,'Formular basisCHECK'!C:C,0),"Link zum Wert"),"")</f>
        <v/>
      </c>
    </row>
    <row r="78" spans="2:5" x14ac:dyDescent="0.25">
      <c r="B78" s="268"/>
      <c r="C78" s="263"/>
      <c r="D78" s="271"/>
      <c r="E78" s="288" t="str">
        <f>IF(C78&lt;&gt;"",HYPERLINK("#'Formular basisCHECK'!C"&amp;MATCH(B78,'Formular basisCHECK'!C:C,0) &amp; ":F" &amp; MATCH(B78,'Formular basisCHECK'!C:C,0),"Link zum Wert"),"")</f>
        <v/>
      </c>
    </row>
    <row r="79" spans="2:5" x14ac:dyDescent="0.25">
      <c r="B79" s="268"/>
      <c r="C79" s="263"/>
      <c r="D79" s="271"/>
      <c r="E79" s="288" t="str">
        <f>IF(C79&lt;&gt;"",HYPERLINK("#'Formular basisCHECK'!C"&amp;MATCH(B79,'Formular basisCHECK'!C:C,0) &amp; ":F" &amp; MATCH(B79,'Formular basisCHECK'!C:C,0),"Link zum Wert"),"")</f>
        <v/>
      </c>
    </row>
    <row r="80" spans="2:5" x14ac:dyDescent="0.25">
      <c r="B80" s="268"/>
      <c r="C80" s="263"/>
      <c r="D80" s="271"/>
      <c r="E80" s="288" t="str">
        <f>IF(C80&lt;&gt;"",HYPERLINK("#'Formular basisCHECK'!C"&amp;MATCH(B80,'Formular basisCHECK'!C:C,0) &amp; ":F" &amp; MATCH(B80,'Formular basisCHECK'!C:C,0),"Link zum Wert"),"")</f>
        <v/>
      </c>
    </row>
    <row r="81" spans="2:5" x14ac:dyDescent="0.25">
      <c r="B81" s="268"/>
      <c r="C81" s="263"/>
      <c r="D81" s="271"/>
      <c r="E81" s="288" t="str">
        <f>IF(C81&lt;&gt;"",HYPERLINK("#'Formular basisCHECK'!C"&amp;MATCH(B81,'Formular basisCHECK'!C:C,0) &amp; ":F" &amp; MATCH(B81,'Formular basisCHECK'!C:C,0),"Link zum Wert"),"")</f>
        <v/>
      </c>
    </row>
    <row r="82" spans="2:5" ht="15.75" thickBot="1" x14ac:dyDescent="0.3">
      <c r="B82" s="269"/>
      <c r="C82" s="285"/>
      <c r="D82" s="272"/>
      <c r="E82" s="289" t="str">
        <f>IF(C82&lt;&gt;"",HYPERLINK("#'Formular basisCHECK'!C"&amp;MATCH(B82,'Formular basisCHECK'!C:C,0) &amp; ":F" &amp; MATCH(B82,'Formular basisCHECK'!C:C,0),"Link zum Wert"),"")</f>
        <v/>
      </c>
    </row>
    <row r="83" spans="2:5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114A-54F1-4DA2-A0E2-8E0D5ADC4CEB}">
  <sheetPr codeName="Tabelle2"/>
  <dimension ref="B1:J52"/>
  <sheetViews>
    <sheetView showGridLines="0" workbookViewId="0">
      <selection activeCell="J32" sqref="J32"/>
    </sheetView>
  </sheetViews>
  <sheetFormatPr baseColWidth="10" defaultRowHeight="15" x14ac:dyDescent="0.25"/>
  <cols>
    <col min="1" max="1" width="1.85546875" customWidth="1"/>
    <col min="2" max="2" width="17.5703125" customWidth="1"/>
    <col min="3" max="3" width="18.85546875" customWidth="1"/>
    <col min="4" max="4" width="17" customWidth="1"/>
    <col min="6" max="6" width="21.85546875" customWidth="1"/>
    <col min="7" max="7" width="5.7109375" customWidth="1"/>
    <col min="8" max="8" width="18.7109375" customWidth="1"/>
    <col min="9" max="9" width="6" customWidth="1"/>
    <col min="10" max="10" width="20.28515625" customWidth="1"/>
  </cols>
  <sheetData>
    <row r="1" spans="2:6" ht="39" x14ac:dyDescent="0.6">
      <c r="B1" s="7" t="s">
        <v>180</v>
      </c>
    </row>
    <row r="4" spans="2:6" x14ac:dyDescent="0.25">
      <c r="B4" t="s">
        <v>166</v>
      </c>
      <c r="C4" s="2" t="s">
        <v>133</v>
      </c>
    </row>
    <row r="6" spans="2:6" ht="21.75" thickBot="1" x14ac:dyDescent="0.4">
      <c r="B6" s="1" t="s">
        <v>181</v>
      </c>
      <c r="C6" s="1"/>
      <c r="D6" s="1"/>
      <c r="E6" s="1"/>
      <c r="F6" s="1"/>
    </row>
    <row r="7" spans="2:6" ht="15.75" thickTop="1" x14ac:dyDescent="0.25">
      <c r="B7" s="13" t="s">
        <v>182</v>
      </c>
      <c r="C7" s="8" t="s">
        <v>183</v>
      </c>
      <c r="D7" s="8" t="s">
        <v>184</v>
      </c>
      <c r="E7" s="8"/>
      <c r="F7" s="102" t="s">
        <v>176</v>
      </c>
    </row>
    <row r="8" spans="2:6" x14ac:dyDescent="0.25">
      <c r="B8" s="192" t="s">
        <v>7</v>
      </c>
      <c r="C8" s="9" t="s">
        <v>4</v>
      </c>
      <c r="D8" s="9" t="s">
        <v>8</v>
      </c>
      <c r="E8" s="10"/>
      <c r="F8" s="103"/>
    </row>
    <row r="9" spans="2:6" x14ac:dyDescent="0.25">
      <c r="B9" s="192" t="s">
        <v>7</v>
      </c>
      <c r="C9" s="9" t="s">
        <v>5</v>
      </c>
      <c r="D9" s="9" t="s">
        <v>14</v>
      </c>
      <c r="E9" s="10"/>
      <c r="F9" s="103"/>
    </row>
    <row r="10" spans="2:6" x14ac:dyDescent="0.25">
      <c r="B10" s="192" t="s">
        <v>1</v>
      </c>
      <c r="C10" s="9" t="s">
        <v>19</v>
      </c>
      <c r="D10" s="9" t="s">
        <v>20</v>
      </c>
      <c r="E10" s="10"/>
      <c r="F10" s="104" t="s">
        <v>21</v>
      </c>
    </row>
    <row r="11" spans="2:6" x14ac:dyDescent="0.25">
      <c r="B11" s="192" t="s">
        <v>1</v>
      </c>
      <c r="C11" s="9" t="s">
        <v>18</v>
      </c>
      <c r="D11" s="9" t="s">
        <v>27</v>
      </c>
      <c r="E11" s="10"/>
      <c r="F11" s="103"/>
    </row>
    <row r="12" spans="2:6" x14ac:dyDescent="0.25">
      <c r="B12" s="192" t="s">
        <v>1</v>
      </c>
      <c r="C12" s="9" t="s">
        <v>32</v>
      </c>
      <c r="D12" s="9" t="s">
        <v>33</v>
      </c>
      <c r="E12" s="10"/>
      <c r="F12" s="103"/>
    </row>
    <row r="13" spans="2:6" x14ac:dyDescent="0.25">
      <c r="B13" s="192" t="s">
        <v>41</v>
      </c>
      <c r="C13" s="9" t="s">
        <v>42</v>
      </c>
      <c r="D13" s="9" t="s">
        <v>43</v>
      </c>
      <c r="E13" s="10"/>
      <c r="F13" s="104" t="s">
        <v>44</v>
      </c>
    </row>
    <row r="14" spans="2:6" x14ac:dyDescent="0.25">
      <c r="B14" s="192" t="s">
        <v>41</v>
      </c>
      <c r="C14" s="9" t="s">
        <v>49</v>
      </c>
      <c r="D14" s="9" t="s">
        <v>50</v>
      </c>
      <c r="E14" s="10"/>
      <c r="F14" s="104" t="s">
        <v>21</v>
      </c>
    </row>
    <row r="15" spans="2:6" x14ac:dyDescent="0.25">
      <c r="B15" s="192" t="s">
        <v>41</v>
      </c>
      <c r="C15" s="9" t="s">
        <v>56</v>
      </c>
      <c r="D15" s="9" t="s">
        <v>57</v>
      </c>
      <c r="E15" s="10"/>
      <c r="F15" s="104" t="s">
        <v>21</v>
      </c>
    </row>
    <row r="16" spans="2:6" x14ac:dyDescent="0.25">
      <c r="B16" s="192" t="s">
        <v>41</v>
      </c>
      <c r="C16" s="9" t="s">
        <v>63</v>
      </c>
      <c r="D16" s="9" t="s">
        <v>64</v>
      </c>
      <c r="E16" s="10"/>
      <c r="F16" s="104"/>
    </row>
    <row r="17" spans="2:10" x14ac:dyDescent="0.25">
      <c r="B17" s="192" t="s">
        <v>0</v>
      </c>
      <c r="C17" s="9" t="s">
        <v>68</v>
      </c>
      <c r="D17" s="9" t="s">
        <v>69</v>
      </c>
      <c r="E17" s="10"/>
      <c r="F17" s="104" t="s">
        <v>44</v>
      </c>
    </row>
    <row r="18" spans="2:10" x14ac:dyDescent="0.25">
      <c r="B18" s="192" t="s">
        <v>0</v>
      </c>
      <c r="C18" s="9" t="s">
        <v>72</v>
      </c>
      <c r="D18" s="9" t="s">
        <v>73</v>
      </c>
      <c r="E18" s="10"/>
      <c r="F18" s="104" t="s">
        <v>44</v>
      </c>
    </row>
    <row r="19" spans="2:10" x14ac:dyDescent="0.25">
      <c r="B19" s="192" t="s">
        <v>0</v>
      </c>
      <c r="C19" s="9" t="s">
        <v>76</v>
      </c>
      <c r="D19" s="9" t="s">
        <v>77</v>
      </c>
      <c r="E19" s="10"/>
      <c r="F19" s="104" t="s">
        <v>44</v>
      </c>
    </row>
    <row r="20" spans="2:10" ht="15.75" thickBot="1" x14ac:dyDescent="0.3">
      <c r="B20" s="193" t="s">
        <v>1</v>
      </c>
      <c r="C20" s="11" t="s">
        <v>82</v>
      </c>
      <c r="D20" s="11" t="s">
        <v>83</v>
      </c>
      <c r="E20" s="12"/>
      <c r="F20" s="105"/>
    </row>
    <row r="21" spans="2:10" ht="15.75" thickTop="1" x14ac:dyDescent="0.25"/>
    <row r="22" spans="2:10" ht="52.15" customHeight="1" x14ac:dyDescent="0.6">
      <c r="B22" s="7" t="s">
        <v>179</v>
      </c>
    </row>
    <row r="24" spans="2:10" ht="21.75" thickBot="1" x14ac:dyDescent="0.4">
      <c r="B24" s="1" t="s">
        <v>167</v>
      </c>
      <c r="C24" s="1"/>
    </row>
    <row r="25" spans="2:10" ht="16.5" thickTop="1" thickBot="1" x14ac:dyDescent="0.3"/>
    <row r="26" spans="2:10" ht="15.75" thickTop="1" x14ac:dyDescent="0.25">
      <c r="B26" s="3" t="s">
        <v>170</v>
      </c>
      <c r="D26" s="3" t="s">
        <v>103</v>
      </c>
      <c r="F26" s="3" t="s">
        <v>201</v>
      </c>
      <c r="H26" s="3" t="s">
        <v>205</v>
      </c>
      <c r="J26" s="3" t="s">
        <v>12</v>
      </c>
    </row>
    <row r="27" spans="2:10" x14ac:dyDescent="0.25">
      <c r="B27" s="4" t="s">
        <v>168</v>
      </c>
      <c r="D27" s="4" t="s">
        <v>125</v>
      </c>
      <c r="F27" s="4" t="s">
        <v>202</v>
      </c>
      <c r="H27" s="4" t="s">
        <v>219</v>
      </c>
      <c r="J27" s="4" t="s">
        <v>245</v>
      </c>
    </row>
    <row r="28" spans="2:10" ht="15.75" thickBot="1" x14ac:dyDescent="0.3">
      <c r="B28" s="5" t="s">
        <v>169</v>
      </c>
      <c r="D28" s="4" t="s">
        <v>34</v>
      </c>
      <c r="F28" s="4" t="s">
        <v>213</v>
      </c>
      <c r="H28" s="4" t="s">
        <v>220</v>
      </c>
      <c r="J28" s="4" t="s">
        <v>246</v>
      </c>
    </row>
    <row r="29" spans="2:10" ht="15.75" thickTop="1" x14ac:dyDescent="0.25">
      <c r="D29" s="4" t="s">
        <v>173</v>
      </c>
      <c r="F29" s="4" t="s">
        <v>214</v>
      </c>
      <c r="H29" s="4" t="s">
        <v>221</v>
      </c>
      <c r="J29" s="4" t="s">
        <v>247</v>
      </c>
    </row>
    <row r="30" spans="2:10" x14ac:dyDescent="0.25">
      <c r="D30" s="4"/>
      <c r="F30" s="4" t="s">
        <v>215</v>
      </c>
      <c r="H30" s="4"/>
      <c r="J30" s="4" t="s">
        <v>235</v>
      </c>
    </row>
    <row r="31" spans="2:10" ht="15.75" thickBot="1" x14ac:dyDescent="0.3">
      <c r="D31" s="5"/>
      <c r="F31" s="4" t="s">
        <v>216</v>
      </c>
      <c r="H31" s="5"/>
      <c r="J31" s="4" t="s">
        <v>248</v>
      </c>
    </row>
    <row r="32" spans="2:10" ht="15.75" thickTop="1" x14ac:dyDescent="0.25">
      <c r="B32" s="3" t="s">
        <v>70</v>
      </c>
      <c r="F32" s="4" t="s">
        <v>217</v>
      </c>
      <c r="J32" s="4"/>
    </row>
    <row r="33" spans="2:10" ht="15.75" thickBot="1" x14ac:dyDescent="0.3">
      <c r="B33" s="4" t="s">
        <v>207</v>
      </c>
      <c r="F33" s="4" t="s">
        <v>218</v>
      </c>
      <c r="J33" s="4"/>
    </row>
    <row r="34" spans="2:10" ht="15.75" thickTop="1" x14ac:dyDescent="0.25">
      <c r="B34" s="4" t="s">
        <v>208</v>
      </c>
      <c r="D34" s="3" t="s">
        <v>8</v>
      </c>
      <c r="F34" s="4"/>
      <c r="H34" s="3" t="s">
        <v>127</v>
      </c>
      <c r="J34" s="4"/>
    </row>
    <row r="35" spans="2:10" ht="15.75" thickBot="1" x14ac:dyDescent="0.3">
      <c r="B35" s="4" t="s">
        <v>209</v>
      </c>
      <c r="D35" s="6" t="s">
        <v>178</v>
      </c>
      <c r="F35" s="4"/>
      <c r="H35" s="4" t="s">
        <v>224</v>
      </c>
      <c r="J35" s="5"/>
    </row>
    <row r="36" spans="2:10" ht="16.5" thickTop="1" thickBot="1" x14ac:dyDescent="0.3">
      <c r="B36" s="4" t="s">
        <v>210</v>
      </c>
      <c r="D36" s="5"/>
      <c r="F36" s="5"/>
      <c r="H36" s="4" t="s">
        <v>225</v>
      </c>
    </row>
    <row r="37" spans="2:10" ht="16.5" thickTop="1" thickBot="1" x14ac:dyDescent="0.3">
      <c r="B37" s="4" t="s">
        <v>171</v>
      </c>
      <c r="H37" s="4" t="s">
        <v>206</v>
      </c>
    </row>
    <row r="38" spans="2:10" ht="16.5" thickTop="1" thickBot="1" x14ac:dyDescent="0.3">
      <c r="B38" s="4" t="s">
        <v>211</v>
      </c>
      <c r="H38" s="4" t="s">
        <v>226</v>
      </c>
      <c r="J38" s="3" t="s">
        <v>237</v>
      </c>
    </row>
    <row r="39" spans="2:10" ht="15.75" thickTop="1" x14ac:dyDescent="0.25">
      <c r="B39" s="4" t="s">
        <v>172</v>
      </c>
      <c r="D39" s="3" t="s">
        <v>196</v>
      </c>
      <c r="F39" s="3" t="s">
        <v>203</v>
      </c>
      <c r="H39" s="4"/>
      <c r="J39" s="4" t="s">
        <v>242</v>
      </c>
    </row>
    <row r="40" spans="2:10" ht="15.75" thickBot="1" x14ac:dyDescent="0.3">
      <c r="B40" s="4" t="s">
        <v>212</v>
      </c>
      <c r="D40" s="4" t="s">
        <v>197</v>
      </c>
      <c r="F40" s="4" t="s">
        <v>222</v>
      </c>
      <c r="H40" s="5"/>
      <c r="J40" s="4" t="s">
        <v>243</v>
      </c>
    </row>
    <row r="41" spans="2:10" ht="15.75" thickTop="1" x14ac:dyDescent="0.25">
      <c r="B41" s="4"/>
      <c r="D41" s="4" t="s">
        <v>198</v>
      </c>
      <c r="F41" s="4" t="s">
        <v>223</v>
      </c>
      <c r="J41" s="4" t="s">
        <v>244</v>
      </c>
    </row>
    <row r="42" spans="2:10" x14ac:dyDescent="0.25">
      <c r="B42" s="4"/>
      <c r="D42" s="4" t="s">
        <v>199</v>
      </c>
      <c r="F42" s="4"/>
      <c r="J42" s="4"/>
    </row>
    <row r="43" spans="2:10" ht="15.75" thickBot="1" x14ac:dyDescent="0.3">
      <c r="B43" s="4"/>
      <c r="D43" s="4" t="s">
        <v>200</v>
      </c>
      <c r="F43" s="5"/>
      <c r="J43" s="5"/>
    </row>
    <row r="44" spans="2:10" ht="15.75" thickTop="1" x14ac:dyDescent="0.25">
      <c r="B44" s="4"/>
      <c r="D44" s="4"/>
    </row>
    <row r="45" spans="2:10" ht="15.75" thickBot="1" x14ac:dyDescent="0.3">
      <c r="B45" s="5"/>
      <c r="D45" s="5"/>
    </row>
    <row r="46" spans="2:10" ht="15.75" thickTop="1" x14ac:dyDescent="0.25">
      <c r="J46" s="3" t="s">
        <v>25</v>
      </c>
    </row>
    <row r="47" spans="2:10" x14ac:dyDescent="0.25">
      <c r="J47" s="4" t="s">
        <v>238</v>
      </c>
    </row>
    <row r="48" spans="2:10" x14ac:dyDescent="0.25">
      <c r="J48" s="4" t="s">
        <v>239</v>
      </c>
    </row>
    <row r="49" spans="10:10" x14ac:dyDescent="0.25">
      <c r="J49" s="4" t="s">
        <v>240</v>
      </c>
    </row>
    <row r="50" spans="10:10" x14ac:dyDescent="0.25">
      <c r="J50" s="4"/>
    </row>
    <row r="51" spans="10:10" ht="15.75" thickBot="1" x14ac:dyDescent="0.3">
      <c r="J51" s="5"/>
    </row>
    <row r="52" spans="10:10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21</vt:i4>
      </vt:variant>
    </vt:vector>
  </HeadingPairs>
  <TitlesOfParts>
    <vt:vector size="24" baseType="lpstr">
      <vt:lpstr>Formular basisCHECK</vt:lpstr>
      <vt:lpstr>Ersatzwerte</vt:lpstr>
      <vt:lpstr>Setup</vt:lpstr>
      <vt:lpstr>Ansaugfilter</vt:lpstr>
      <vt:lpstr>Ansaugluft</vt:lpstr>
      <vt:lpstr>Ansprechpartner</vt:lpstr>
      <vt:lpstr>Bauart</vt:lpstr>
      <vt:lpstr>Druckluft</vt:lpstr>
      <vt:lpstr>Druckluftqualität</vt:lpstr>
      <vt:lpstr>Ersatzwert</vt:lpstr>
      <vt:lpstr>Hersteller</vt:lpstr>
      <vt:lpstr>JaNein</vt:lpstr>
      <vt:lpstr>Kompressoren</vt:lpstr>
      <vt:lpstr>KompressorZustand</vt:lpstr>
      <vt:lpstr>Land</vt:lpstr>
      <vt:lpstr>Projektdaten</vt:lpstr>
      <vt:lpstr>Raumdruck</vt:lpstr>
      <vt:lpstr>RISchema</vt:lpstr>
      <vt:lpstr>Standort</vt:lpstr>
      <vt:lpstr>Start</vt:lpstr>
      <vt:lpstr>Status</vt:lpstr>
      <vt:lpstr>Steuerungstyp</vt:lpstr>
      <vt:lpstr>SzenarioKunde</vt:lpstr>
      <vt:lpstr>SzenarioPostberg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uph59</dc:creator>
  <cp:lastModifiedBy>Peter Otto</cp:lastModifiedBy>
  <cp:lastPrinted>2020-08-18T08:28:33Z</cp:lastPrinted>
  <dcterms:created xsi:type="dcterms:W3CDTF">2020-06-06T18:09:34Z</dcterms:created>
  <dcterms:modified xsi:type="dcterms:W3CDTF">2024-04-21T16:50:19Z</dcterms:modified>
</cp:coreProperties>
</file>